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niadia/Desktop/"/>
    </mc:Choice>
  </mc:AlternateContent>
  <xr:revisionPtr revIDLastSave="0" documentId="8_{29D49FF3-0C00-D449-AE0F-70457E4475A4}" xr6:coauthVersionLast="47" xr6:coauthVersionMax="47" xr10:uidLastSave="{00000000-0000-0000-0000-000000000000}"/>
  <bookViews>
    <workbookView xWindow="0" yWindow="660" windowWidth="28800" windowHeight="17320" xr2:uid="{3CAA27FD-907F-46E1-9CA6-066559232AA1}"/>
  </bookViews>
  <sheets>
    <sheet name="calendrier Noel 2026" sheetId="3" r:id="rId1"/>
  </sheets>
  <definedNames>
    <definedName name="_xlnm.Print_Area" localSheetId="0">'calendrier Noel 2026'!$A$1:$AD$88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3" l="1"/>
  <c r="W40" i="3" l="1"/>
  <c r="Z40" i="3" s="1"/>
  <c r="AA40" i="3" s="1"/>
  <c r="L10" i="3" l="1"/>
  <c r="K11" i="3" l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O10" i="3"/>
  <c r="P10" i="3" s="1"/>
  <c r="L11" i="3" l="1"/>
  <c r="O11" i="3" s="1"/>
  <c r="P11" i="3" s="1"/>
  <c r="K31" i="3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L27" i="3"/>
  <c r="O27" i="3" s="1"/>
  <c r="P27" i="3" s="1"/>
  <c r="L26" i="3"/>
  <c r="O26" i="3" l="1"/>
  <c r="P26" i="3" s="1"/>
  <c r="W31" i="3"/>
  <c r="W30" i="3"/>
  <c r="W23" i="3"/>
  <c r="W22" i="3"/>
  <c r="W15" i="3"/>
  <c r="Z15" i="3" s="1"/>
  <c r="AA15" i="3" s="1"/>
  <c r="W14" i="3"/>
  <c r="Z14" i="3" s="1"/>
  <c r="AA14" i="3" s="1"/>
  <c r="W8" i="3"/>
  <c r="Z8" i="3" s="1"/>
  <c r="AA8" i="3" s="1"/>
  <c r="W7" i="3"/>
  <c r="Z7" i="3" s="1"/>
  <c r="AA7" i="3" s="1"/>
  <c r="W6" i="3"/>
  <c r="Z6" i="3" s="1"/>
  <c r="AA6" i="3" s="1"/>
  <c r="L43" i="3"/>
  <c r="O43" i="3" s="1"/>
  <c r="P43" i="3" s="1"/>
  <c r="L42" i="3"/>
  <c r="O42" i="3" s="1"/>
  <c r="P42" i="3" s="1"/>
  <c r="L41" i="3"/>
  <c r="O41" i="3" s="1"/>
  <c r="P41" i="3" s="1"/>
  <c r="L40" i="3"/>
  <c r="O40" i="3" s="1"/>
  <c r="P40" i="3" s="1"/>
  <c r="L39" i="3"/>
  <c r="O39" i="3" s="1"/>
  <c r="P39" i="3" s="1"/>
  <c r="L38" i="3"/>
  <c r="O38" i="3" s="1"/>
  <c r="P38" i="3" s="1"/>
  <c r="L37" i="3"/>
  <c r="O37" i="3" s="1"/>
  <c r="P37" i="3" s="1"/>
  <c r="L36" i="3"/>
  <c r="O36" i="3" s="1"/>
  <c r="P36" i="3" s="1"/>
  <c r="L35" i="3"/>
  <c r="O35" i="3" s="1"/>
  <c r="P35" i="3" s="1"/>
  <c r="L34" i="3"/>
  <c r="O34" i="3" s="1"/>
  <c r="P34" i="3" s="1"/>
  <c r="L33" i="3"/>
  <c r="O33" i="3" s="1"/>
  <c r="P33" i="3" s="1"/>
  <c r="L32" i="3"/>
  <c r="O32" i="3" s="1"/>
  <c r="P32" i="3" s="1"/>
  <c r="E27" i="3"/>
  <c r="L31" i="3"/>
  <c r="O31" i="3" s="1"/>
  <c r="P31" i="3" s="1"/>
  <c r="E26" i="3"/>
  <c r="C26" i="3"/>
  <c r="L30" i="3"/>
  <c r="O30" i="3" s="1"/>
  <c r="P30" i="3" s="1"/>
  <c r="E25" i="3"/>
  <c r="C25" i="3"/>
  <c r="L29" i="3"/>
  <c r="O29" i="3" s="1"/>
  <c r="P29" i="3" s="1"/>
  <c r="E24" i="3"/>
  <c r="C24" i="3"/>
  <c r="L28" i="3"/>
  <c r="O28" i="3" s="1"/>
  <c r="P28" i="3" s="1"/>
  <c r="E23" i="3"/>
  <c r="C23" i="3"/>
  <c r="E22" i="3"/>
  <c r="C22" i="3"/>
  <c r="E21" i="3"/>
  <c r="C21" i="3"/>
  <c r="E20" i="3"/>
  <c r="C20" i="3"/>
  <c r="E19" i="3"/>
  <c r="C19" i="3"/>
  <c r="E18" i="3"/>
  <c r="B18" i="3"/>
  <c r="C18" i="3" s="1"/>
  <c r="E17" i="3"/>
  <c r="B17" i="3"/>
  <c r="C17" i="3" s="1"/>
  <c r="E16" i="3"/>
  <c r="B16" i="3"/>
  <c r="C16" i="3" s="1"/>
  <c r="E15" i="3"/>
  <c r="B15" i="3"/>
  <c r="C15" i="3" s="1"/>
  <c r="E14" i="3"/>
  <c r="B14" i="3"/>
  <c r="C14" i="3" s="1"/>
  <c r="E13" i="3"/>
  <c r="B13" i="3"/>
  <c r="C13" i="3" s="1"/>
  <c r="E12" i="3"/>
  <c r="B12" i="3"/>
  <c r="C12" i="3" s="1"/>
  <c r="E11" i="3"/>
  <c r="B11" i="3"/>
  <c r="C11" i="3" s="1"/>
  <c r="E10" i="3"/>
  <c r="B10" i="3"/>
  <c r="C10" i="3" s="1"/>
  <c r="E9" i="3"/>
  <c r="B9" i="3"/>
  <c r="C9" i="3" s="1"/>
  <c r="E8" i="3"/>
  <c r="B8" i="3"/>
  <c r="C8" i="3" s="1"/>
  <c r="E7" i="3"/>
  <c r="B7" i="3"/>
  <c r="C7" i="3" s="1"/>
  <c r="E6" i="3"/>
  <c r="B6" i="3"/>
  <c r="C6" i="3" s="1"/>
  <c r="E5" i="3"/>
  <c r="B5" i="3"/>
  <c r="C5" i="3" s="1"/>
  <c r="E4" i="3"/>
  <c r="B4" i="3"/>
  <c r="C4" i="3" s="1"/>
  <c r="Z22" i="3" l="1"/>
  <c r="AA22" i="3" s="1"/>
  <c r="Z23" i="3"/>
  <c r="AA23" i="3" s="1"/>
  <c r="Z30" i="3"/>
  <c r="AA30" i="3" s="1"/>
  <c r="Z31" i="3"/>
  <c r="AA31" i="3" s="1"/>
  <c r="F14" i="3"/>
  <c r="F24" i="3"/>
  <c r="F17" i="3"/>
  <c r="F21" i="3"/>
  <c r="F11" i="3"/>
  <c r="F6" i="3"/>
  <c r="F5" i="3"/>
  <c r="F15" i="3"/>
  <c r="F18" i="3"/>
  <c r="F22" i="3"/>
  <c r="F25" i="3"/>
  <c r="F4" i="3"/>
  <c r="F7" i="3"/>
  <c r="F9" i="3"/>
  <c r="F16" i="3"/>
  <c r="F26" i="3"/>
  <c r="F20" i="3"/>
  <c r="F8" i="3"/>
  <c r="F10" i="3"/>
  <c r="F12" i="3"/>
  <c r="F13" i="3"/>
  <c r="F19" i="3"/>
  <c r="F23" i="3"/>
  <c r="L44" i="3"/>
  <c r="O44" i="3" s="1"/>
  <c r="P44" i="3" s="1"/>
  <c r="W9" i="3"/>
  <c r="Z9" i="3" s="1"/>
  <c r="AA9" i="3" s="1"/>
  <c r="W17" i="3"/>
  <c r="Z17" i="3" s="1"/>
  <c r="AA17" i="3" s="1"/>
  <c r="W25" i="3"/>
  <c r="W33" i="3"/>
  <c r="L45" i="3"/>
  <c r="O45" i="3" s="1"/>
  <c r="P45" i="3" s="1"/>
  <c r="W10" i="3"/>
  <c r="Z10" i="3" s="1"/>
  <c r="AA10" i="3" s="1"/>
  <c r="W18" i="3"/>
  <c r="Z18" i="3" s="1"/>
  <c r="AA18" i="3" s="1"/>
  <c r="W26" i="3"/>
  <c r="W34" i="3"/>
  <c r="W16" i="3"/>
  <c r="Z16" i="3" s="1"/>
  <c r="AA16" i="3" s="1"/>
  <c r="W24" i="3"/>
  <c r="W32" i="3"/>
  <c r="L46" i="3"/>
  <c r="O46" i="3" s="1"/>
  <c r="P46" i="3" s="1"/>
  <c r="Z11" i="3"/>
  <c r="AA11" i="3" s="1"/>
  <c r="W19" i="3"/>
  <c r="Z19" i="3" s="1"/>
  <c r="AA19" i="3" s="1"/>
  <c r="W27" i="3"/>
  <c r="W35" i="3"/>
  <c r="W4" i="3"/>
  <c r="Z4" i="3" s="1"/>
  <c r="AA4" i="3" s="1"/>
  <c r="W12" i="3"/>
  <c r="Z12" i="3" s="1"/>
  <c r="AA12" i="3" s="1"/>
  <c r="W20" i="3"/>
  <c r="W28" i="3"/>
  <c r="W36" i="3"/>
  <c r="W5" i="3"/>
  <c r="Z5" i="3" s="1"/>
  <c r="AA5" i="3" s="1"/>
  <c r="W13" i="3"/>
  <c r="Z13" i="3" s="1"/>
  <c r="AA13" i="3" s="1"/>
  <c r="W21" i="3"/>
  <c r="W29" i="3"/>
  <c r="W37" i="3"/>
  <c r="L12" i="3"/>
  <c r="O12" i="3" s="1"/>
  <c r="P12" i="3" s="1"/>
  <c r="Z26" i="3" l="1"/>
  <c r="AA26" i="3" s="1"/>
  <c r="Z36" i="3"/>
  <c r="AA36" i="3" s="1"/>
  <c r="Z28" i="3"/>
  <c r="AA28" i="3" s="1"/>
  <c r="Z20" i="3"/>
  <c r="AA20" i="3" s="1"/>
  <c r="Z32" i="3"/>
  <c r="AA32" i="3" s="1"/>
  <c r="Z33" i="3"/>
  <c r="AA33" i="3" s="1"/>
  <c r="Z37" i="3"/>
  <c r="AA37" i="3" s="1"/>
  <c r="Z24" i="3"/>
  <c r="AA24" i="3" s="1"/>
  <c r="Z25" i="3"/>
  <c r="AA25" i="3" s="1"/>
  <c r="Z27" i="3"/>
  <c r="AA27" i="3" s="1"/>
  <c r="Z29" i="3"/>
  <c r="AA29" i="3" s="1"/>
  <c r="Z21" i="3"/>
  <c r="AA21" i="3" s="1"/>
  <c r="Z35" i="3"/>
  <c r="AA35" i="3" s="1"/>
  <c r="Z34" i="3"/>
  <c r="AA34" i="3" s="1"/>
  <c r="L13" i="3"/>
  <c r="O13" i="3" s="1"/>
  <c r="P13" i="3" s="1"/>
  <c r="L14" i="3" l="1"/>
  <c r="O14" i="3" s="1"/>
  <c r="P14" i="3" s="1"/>
  <c r="L15" i="3" l="1"/>
  <c r="O15" i="3" s="1"/>
  <c r="P15" i="3" s="1"/>
  <c r="L16" i="3"/>
  <c r="O16" i="3" s="1"/>
  <c r="P16" i="3" s="1"/>
  <c r="L17" i="3"/>
  <c r="O17" i="3" s="1"/>
  <c r="P17" i="3" s="1"/>
  <c r="L18" i="3" l="1"/>
  <c r="O18" i="3" s="1"/>
  <c r="P18" i="3" s="1"/>
  <c r="L19" i="3" l="1"/>
  <c r="O19" i="3" s="1"/>
  <c r="P19" i="3" s="1"/>
  <c r="L20" i="3" l="1"/>
  <c r="O20" i="3" s="1"/>
  <c r="P20" i="3" s="1"/>
  <c r="L21" i="3" l="1"/>
  <c r="O21" i="3" s="1"/>
  <c r="P21" i="3" s="1"/>
  <c r="L22" i="3" l="1"/>
  <c r="O22" i="3" s="1"/>
  <c r="P22" i="3" s="1"/>
  <c r="L23" i="3" l="1"/>
  <c r="O23" i="3" s="1"/>
  <c r="P23" i="3" s="1"/>
  <c r="L24" i="3" l="1"/>
  <c r="O24" i="3" s="1"/>
  <c r="P24" i="3" s="1"/>
  <c r="L25" i="3" l="1"/>
  <c r="O25" i="3" s="1"/>
  <c r="P25" i="3" s="1"/>
  <c r="C27" i="3" l="1"/>
  <c r="F2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Natacha MAURIC</author>
  </authors>
  <commentList>
    <comment ref="V21" authorId="0" shapeId="0" xr:uid="{F11D45E2-5E77-2F48-B7C8-FFD521B5E33B}">
      <text>
        <r>
          <rPr>
            <b/>
            <sz val="10"/>
            <color rgb="FF000000"/>
            <rFont val="Tahoma"/>
            <family val="2"/>
          </rPr>
          <t>Natacha MAURIC: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Vacances</t>
        </r>
      </text>
    </comment>
  </commentList>
</comments>
</file>

<file path=xl/sharedStrings.xml><?xml version="1.0" encoding="utf-8"?>
<sst xmlns="http://schemas.openxmlformats.org/spreadsheetml/2006/main" count="397" uniqueCount="19">
  <si>
    <t>présent</t>
  </si>
  <si>
    <t>Date de retour des rapports</t>
  </si>
  <si>
    <t xml:space="preserve">Délais retour des rapports (jours) </t>
  </si>
  <si>
    <t>Personnel administratif Etape 1</t>
  </si>
  <si>
    <t>1ère date de soutenance disponible</t>
  </si>
  <si>
    <t>Date dépôt</t>
  </si>
  <si>
    <t xml:space="preserve">Personnel administratif </t>
  </si>
  <si>
    <t>Vice présidente</t>
  </si>
  <si>
    <t>Direction de l'ED</t>
  </si>
  <si>
    <t xml:space="preserve">Délais de soutenance  (jours) </t>
  </si>
  <si>
    <t>Personnel administratif Etape 2</t>
  </si>
  <si>
    <t>Direction de l'ED Etape 2</t>
  </si>
  <si>
    <t>Délais de soutenance (jours)</t>
  </si>
  <si>
    <t>Etape 1</t>
  </si>
  <si>
    <t>Etape 2</t>
  </si>
  <si>
    <t>Temps donné aux rapporteurs, en jours (en supposant 8 jours de traitement après dépôt et avant désignation)</t>
  </si>
  <si>
    <t>Période 1 : jusqu'au 24 octobre 2026</t>
  </si>
  <si>
    <t>Période 2 du 25 octobre au 30 novembre</t>
  </si>
  <si>
    <t>Période 3 : à partir du 1er 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</si>
</sst>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color theme="0"/>
      <name val="Calibri"/>
      <family val="2"/>
      <charset val="1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theme="8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rgb="FF0066CC"/>
      </patternFill>
    </fill>
    <fill>
      <patternFill patternType="solid">
        <fgColor rgb="FF0070C0"/>
        <bgColor rgb="FF0066CC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theme="8"/>
      </patternFill>
    </fill>
  </fills>
  <borders count="8">
    <border>
      <left/>
      <right/>
      <top/>
      <bottom/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thin">
        <color theme="8" tint="0.39988402966399123"/>
      </bottom>
      <diagonal/>
    </border>
    <border>
      <left/>
      <right/>
      <top style="thin">
        <color theme="8" tint="0.3999755851924192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Continuous"/>
    </xf>
    <xf numFmtId="0" fontId="3" fillId="4" borderId="0" xfId="0" applyFont="1" applyFill="1" applyAlignment="1">
      <alignment horizontal="centerContinuous"/>
    </xf>
    <xf numFmtId="0" fontId="4" fillId="5" borderId="1" xfId="0" applyFont="1" applyFill="1" applyBorder="1" applyAlignment="1">
      <alignment horizontal="centerContinuous" vertical="center" wrapText="1"/>
    </xf>
    <xf numFmtId="0" fontId="3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7" borderId="0" xfId="0" applyFill="1" applyAlignment="1">
      <alignment horizontal="centerContinuous"/>
    </xf>
    <xf numFmtId="0" fontId="2" fillId="7" borderId="0" xfId="0" applyFont="1" applyFill="1" applyAlignment="1">
      <alignment horizontal="centerContinuous"/>
    </xf>
    <xf numFmtId="0" fontId="0" fillId="8" borderId="0" xfId="0" applyFill="1" applyAlignment="1">
      <alignment horizontal="centerContinuous"/>
    </xf>
    <xf numFmtId="0" fontId="2" fillId="8" borderId="0" xfId="0" applyFont="1" applyFill="1" applyAlignment="1">
      <alignment horizontal="centerContinuous"/>
    </xf>
    <xf numFmtId="0" fontId="7" fillId="9" borderId="4" xfId="1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0" fontId="8" fillId="0" borderId="0" xfId="0" applyFont="1" applyAlignment="1">
      <alignment horizontal="center" vertical="center"/>
    </xf>
    <xf numFmtId="16" fontId="0" fillId="0" borderId="7" xfId="0" applyNumberFormat="1" applyBorder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/>
    <xf numFmtId="0" fontId="10" fillId="0" borderId="0" xfId="0" applyFont="1" applyAlignment="1">
      <alignment vertical="center"/>
    </xf>
    <xf numFmtId="0" fontId="11" fillId="0" borderId="0" xfId="0" applyFont="1"/>
    <xf numFmtId="16" fontId="0" fillId="0" borderId="3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0" fillId="0" borderId="2" xfId="0" applyNumberFormat="1" applyBorder="1"/>
    <xf numFmtId="164" fontId="3" fillId="0" borderId="0" xfId="0" applyNumberFormat="1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1" fillId="10" borderId="4" xfId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Continuous" vertical="center" wrapText="1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12" fillId="0" borderId="2" xfId="0" applyFont="1" applyBorder="1"/>
    <xf numFmtId="0" fontId="12" fillId="0" borderId="2" xfId="0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/>
    <xf numFmtId="0" fontId="2" fillId="6" borderId="0" xfId="0" applyFont="1" applyFill="1" applyAlignment="1">
      <alignment horizontal="center"/>
    </xf>
  </cellXfs>
  <cellStyles count="2">
    <cellStyle name="Normal" xfId="0" builtinId="0"/>
    <cellStyle name="Normal 2" xfId="1" xr:uid="{437B1B90-606A-45B3-BA3E-6F757D1369BD}"/>
  </cellStyles>
  <dxfs count="9">
    <dxf>
      <numFmt numFmtId="164" formatCode="[$-40C]d\-mmm;@"/>
      <alignment horizontal="center" textRotation="0" indent="0" justifyLastLine="0" shrinkToFit="0" readingOrder="0"/>
    </dxf>
    <dxf>
      <numFmt numFmtId="164" formatCode="[$-40C]d\-mmm;@"/>
      <alignment horizontal="center" textRotation="0" indent="0" justifyLastLine="0" shrinkToFit="0" readingOrder="0"/>
    </dxf>
    <dxf>
      <numFmt numFmtId="164" formatCode="[$-40C]d\-mmm;@"/>
      <alignment horizontal="center" textRotation="0" indent="0" justifyLastLine="0" shrinkToFit="0" readingOrder="0"/>
    </dxf>
    <dxf>
      <numFmt numFmtId="164" formatCode="[$-40C]d\-mmm;@"/>
      <alignment horizontal="center" vertical="center" textRotation="0" wrapText="0" indent="0" justifyLastLine="0" shrinkToFit="0" readingOrder="0"/>
    </dxf>
    <dxf>
      <numFmt numFmtId="164" formatCode="[$-40C]d\-mmm;@"/>
      <alignment horizontal="center" vertical="bottom" textRotation="0" wrapText="0" indent="0" justifyLastLine="0" shrinkToFit="0" readingOrder="0"/>
    </dxf>
    <dxf>
      <numFmt numFmtId="164" formatCode="[$-40C]d\-mmm;@"/>
    </dxf>
    <dxf>
      <numFmt numFmtId="0" formatCode="General"/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8</xdr:col>
      <xdr:colOff>25400</xdr:colOff>
      <xdr:row>32</xdr:row>
      <xdr:rowOff>122321</xdr:rowOff>
    </xdr:to>
    <xdr:sp macro="" textlink="">
      <xdr:nvSpPr>
        <xdr:cNvPr id="2" name="Tit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Grp="1"/>
        </xdr:cNvSpPr>
      </xdr:nvSpPr>
      <xdr:spPr bwMode="auto">
        <a:xfrm>
          <a:off x="0" y="6654800"/>
          <a:ext cx="7480300" cy="541421"/>
        </a:xfrm>
        <a:prstGeom prst="rect">
          <a:avLst/>
        </a:prstGeom>
        <a:noFill/>
      </xdr:spPr>
      <xdr:txBody>
        <a:bodyPr vert="horz" wrap="square" lIns="0" tIns="0" rIns="0" bIns="0" rtlCol="0" anchor="t" anchorCtr="0">
          <a:noAutofit/>
        </a:bodyPr>
        <a:lstStyle>
          <a:lvl1pPr algn="l" defTabSz="914400" eaLnBrk="1" hangingPunct="1">
            <a:lnSpc>
              <a:spcPct val="90000"/>
            </a:lnSpc>
            <a:spcBef>
              <a:spcPts val="0"/>
            </a:spcBef>
            <a:buNone/>
            <a:defRPr sz="3600" b="0" i="0">
              <a:solidFill>
                <a:schemeClr val="tx1"/>
              </a:solidFill>
              <a:latin typeface="AMU Monument Grotesk" panose="020B0504040202060203" pitchFamily="34" charset="0"/>
              <a:ea typeface="+mj-ea"/>
              <a:cs typeface="+mj-cs"/>
            </a:defRPr>
          </a:lvl1pPr>
        </a:lstStyle>
        <a:p>
          <a:pPr algn="ctr"/>
          <a:r>
            <a:rPr lang="fr-FR" sz="1800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Pour les soutenances prévues entre le </a:t>
          </a:r>
          <a:r>
            <a:rPr lang="fr-FR" sz="18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4 janvier et le 25 janvier 2027</a:t>
          </a:r>
          <a:r>
            <a:rPr lang="fr-FR" sz="1800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, le délai de retour des rapports des rapporteurs est augmenté à 5 semaines (au lieu des 3)</a:t>
          </a:r>
          <a:br>
            <a:rPr lang="fr-FR" sz="1800" b="1">
              <a:latin typeface="Arial" panose="020B0604020202020204" pitchFamily="34" charset="0"/>
              <a:cs typeface="Arial" panose="020B0604020202020204" pitchFamily="34" charset="0"/>
            </a:rPr>
          </a:br>
          <a:endParaRPr lang="fr-FR" sz="1800"/>
        </a:p>
      </xdr:txBody>
    </xdr:sp>
    <xdr:clientData/>
  </xdr:twoCellAnchor>
  <xdr:twoCellAnchor>
    <xdr:from>
      <xdr:col>8</xdr:col>
      <xdr:colOff>812800</xdr:colOff>
      <xdr:row>4</xdr:row>
      <xdr:rowOff>139700</xdr:rowOff>
    </xdr:from>
    <xdr:to>
      <xdr:col>18</xdr:col>
      <xdr:colOff>1828800</xdr:colOff>
      <xdr:row>7</xdr:row>
      <xdr:rowOff>84221</xdr:rowOff>
    </xdr:to>
    <xdr:sp macro="" textlink="">
      <xdr:nvSpPr>
        <xdr:cNvPr id="3" name="Tit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/>
        </xdr:cNvSpPr>
      </xdr:nvSpPr>
      <xdr:spPr bwMode="auto">
        <a:xfrm>
          <a:off x="8267700" y="1663700"/>
          <a:ext cx="10515600" cy="541421"/>
        </a:xfrm>
        <a:prstGeom prst="rect">
          <a:avLst/>
        </a:prstGeom>
        <a:noFill/>
      </xdr:spPr>
      <xdr:txBody>
        <a:bodyPr vert="horz" wrap="square" lIns="0" tIns="0" rIns="0" bIns="0" rtlCol="0" anchor="t" anchorCtr="0">
          <a:noAutofit/>
        </a:bodyPr>
        <a:lstStyle>
          <a:lvl1pPr algn="l" defTabSz="914400" eaLnBrk="1" hangingPunct="1">
            <a:lnSpc>
              <a:spcPct val="90000"/>
            </a:lnSpc>
            <a:spcBef>
              <a:spcPts val="0"/>
            </a:spcBef>
            <a:buNone/>
            <a:defRPr sz="3600" b="0" i="0">
              <a:solidFill>
                <a:schemeClr val="tx1"/>
              </a:solidFill>
              <a:latin typeface="AMU Monument Grotesk" panose="020B0504040202060203" pitchFamily="34" charset="0"/>
              <a:ea typeface="+mj-ea"/>
              <a:cs typeface="+mj-cs"/>
            </a:defRPr>
          </a:lvl1pPr>
        </a:lstStyle>
        <a:p>
          <a:pPr algn="ctr"/>
          <a:r>
            <a:rPr lang="fr-FR" sz="1800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Pour les soutenances prévues entre le </a:t>
          </a:r>
          <a:r>
            <a:rPr lang="fr-FR" sz="18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4 janvier et le 25 janvier 2027</a:t>
          </a:r>
          <a:r>
            <a:rPr lang="fr-FR" sz="1800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, le délai de retour des rapports des rapporteurs est augmenté à 5 semaines (au lieu des 3)</a:t>
          </a:r>
          <a:br>
            <a:rPr lang="fr-FR" sz="1800" b="1">
              <a:latin typeface="Arial" panose="020B0604020202020204" pitchFamily="34" charset="0"/>
              <a:cs typeface="Arial" panose="020B0604020202020204" pitchFamily="34" charset="0"/>
            </a:rPr>
          </a:br>
          <a:endParaRPr lang="fr-FR" sz="18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40B103-AC7A-46E9-B48E-13A133F5F7DE}" name="Tableau24832" displayName="Tableau24832" ref="A3:H28" totalsRowShown="0" headerRowDxfId="8" headerRowBorderDxfId="7">
  <autoFilter ref="A3:H28" xr:uid="{6303C4B7-AD75-428B-AD71-2AA3B25D4538}"/>
  <tableColumns count="8">
    <tableColumn id="1" xr3:uid="{4CBCD3FD-1EAA-4A19-BAEE-4B3234633624}" name="Date dépôt"/>
    <tableColumn id="8" xr3:uid="{612C1CA3-D513-411D-9A5C-50661FBA8944}" name="Délais de soutenance (jours)" dataDxfId="6">
      <calculatedColumnFormula>56</calculatedColumnFormula>
    </tableColumn>
    <tableColumn id="9" xr3:uid="{38131AE0-43D0-4182-A981-6DE4870AABAE}" name="1ère date de soutenance disponible" dataDxfId="5">
      <calculatedColumnFormula>Tableau24832[[#This Row],[Date dépôt]]+Tableau24832[[#This Row],[Délais de soutenance (jours)]]</calculatedColumnFormula>
    </tableColumn>
    <tableColumn id="10" xr3:uid="{56D275EA-0E24-451A-98E3-0F89C4A6D962}" name="Personnel administratif Etape 1" dataDxfId="4"/>
    <tableColumn id="2" xr3:uid="{BE9A6320-879D-4502-898C-78F3ADDDC8F8}" name="Délais retour des rapports (jours) " dataDxfId="3">
      <calculatedColumnFormula>21</calculatedColumnFormula>
    </tableColumn>
    <tableColumn id="12" xr3:uid="{9830661C-0A15-4B53-82DE-730B0B76331F}" name="Date de retour des rapports" dataDxfId="2">
      <calculatedColumnFormula>Tableau24832[[#This Row],[1ère date de soutenance disponible]]-Tableau24832[[#This Row],[Délais retour des rapports (jours) ]]</calculatedColumnFormula>
    </tableColumn>
    <tableColumn id="14" xr3:uid="{77FCB4A5-6020-47B9-8081-8EE745A8CB05}" name="Direction de l'ED Etape 2" dataDxfId="1"/>
    <tableColumn id="13" xr3:uid="{DC6E07B9-15FD-4643-B317-84C06CDDCF79}" name="Personnel administratif Etape 2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A78BE-9427-41FB-BB58-127B6A9E14EF}">
  <sheetPr>
    <tabColor rgb="FF92D050"/>
  </sheetPr>
  <dimension ref="A1:AD153"/>
  <sheetViews>
    <sheetView tabSelected="1" view="pageBreakPreview" zoomScaleNormal="120" zoomScaleSheetLayoutView="100" workbookViewId="0">
      <pane ySplit="3" topLeftCell="A4" activePane="bottomLeft" state="frozen"/>
      <selection pane="bottomLeft" activeCell="J10" sqref="J10:S46"/>
    </sheetView>
  </sheetViews>
  <sheetFormatPr baseColWidth="10" defaultRowHeight="15" x14ac:dyDescent="0.2"/>
  <cols>
    <col min="1" max="1" width="13" customWidth="1"/>
    <col min="3" max="3" width="13.1640625" customWidth="1"/>
    <col min="4" max="5" width="12.83203125" style="1" customWidth="1"/>
    <col min="6" max="7" width="11.5" style="1"/>
    <col min="8" max="8" width="12.1640625" style="1" customWidth="1"/>
    <col min="12" max="12" width="12.5" customWidth="1"/>
    <col min="13" max="14" width="12.1640625" style="1" customWidth="1"/>
    <col min="15" max="16" width="13.33203125" style="1" customWidth="1"/>
    <col min="17" max="17" width="14.5" customWidth="1"/>
    <col min="18" max="18" width="14.1640625" customWidth="1"/>
    <col min="19" max="19" width="26.1640625" customWidth="1"/>
    <col min="23" max="23" width="13" customWidth="1"/>
    <col min="24" max="24" width="16.5" customWidth="1"/>
    <col min="25" max="25" width="12.5" customWidth="1"/>
    <col min="26" max="26" width="11.83203125" customWidth="1"/>
  </cols>
  <sheetData>
    <row r="1" spans="1:30" x14ac:dyDescent="0.2">
      <c r="A1" s="23" t="s">
        <v>16</v>
      </c>
      <c r="B1" s="22"/>
      <c r="C1" s="22"/>
      <c r="D1" s="22"/>
      <c r="E1" s="22"/>
      <c r="F1" s="22"/>
      <c r="G1" s="22"/>
      <c r="H1" s="22"/>
      <c r="J1" s="21" t="s">
        <v>17</v>
      </c>
      <c r="K1" s="20"/>
      <c r="L1" s="20"/>
      <c r="M1" s="20"/>
      <c r="N1" s="20"/>
      <c r="O1" s="20"/>
      <c r="P1" s="20"/>
      <c r="Q1" s="20"/>
      <c r="R1" s="20"/>
      <c r="S1" s="20"/>
      <c r="U1" s="56" t="s">
        <v>18</v>
      </c>
      <c r="V1" s="56"/>
      <c r="W1" s="56"/>
      <c r="X1" s="56"/>
      <c r="Y1" s="56"/>
      <c r="Z1" s="56"/>
      <c r="AA1" s="56"/>
      <c r="AB1" s="56"/>
      <c r="AC1" s="56"/>
      <c r="AD1" s="56"/>
    </row>
    <row r="2" spans="1:30" ht="16" x14ac:dyDescent="0.2">
      <c r="A2" s="17" t="s">
        <v>13</v>
      </c>
      <c r="B2" s="16"/>
      <c r="C2" s="16"/>
      <c r="D2" s="16"/>
      <c r="E2" s="16"/>
      <c r="F2" s="16"/>
      <c r="G2" s="19" t="s">
        <v>14</v>
      </c>
      <c r="H2" s="18"/>
      <c r="J2" s="17" t="s">
        <v>13</v>
      </c>
      <c r="K2" s="16"/>
      <c r="L2" s="16"/>
      <c r="M2" s="16"/>
      <c r="N2" s="16"/>
      <c r="O2" s="16"/>
      <c r="P2" s="16"/>
      <c r="Q2" s="15" t="s">
        <v>14</v>
      </c>
      <c r="R2" s="14"/>
      <c r="S2" s="14"/>
      <c r="U2" s="13" t="s">
        <v>13</v>
      </c>
      <c r="V2" s="13"/>
      <c r="W2" s="13"/>
      <c r="X2" s="13"/>
      <c r="Y2" s="13"/>
      <c r="Z2" s="13"/>
      <c r="AA2" s="47"/>
      <c r="AB2" s="15" t="s">
        <v>14</v>
      </c>
      <c r="AC2" s="14"/>
      <c r="AD2" s="14"/>
    </row>
    <row r="3" spans="1:30" ht="73.5" customHeight="1" x14ac:dyDescent="0.2">
      <c r="A3" s="11" t="s">
        <v>5</v>
      </c>
      <c r="B3" s="11" t="s">
        <v>12</v>
      </c>
      <c r="C3" s="11" t="s">
        <v>4</v>
      </c>
      <c r="D3" s="11" t="s">
        <v>3</v>
      </c>
      <c r="E3" s="10" t="s">
        <v>2</v>
      </c>
      <c r="F3" s="11" t="s">
        <v>1</v>
      </c>
      <c r="G3" s="11" t="s">
        <v>11</v>
      </c>
      <c r="H3" s="11" t="s">
        <v>10</v>
      </c>
      <c r="I3" s="12"/>
      <c r="J3" s="11" t="s">
        <v>5</v>
      </c>
      <c r="K3" s="10" t="s">
        <v>9</v>
      </c>
      <c r="L3" s="10" t="s">
        <v>4</v>
      </c>
      <c r="M3" s="9" t="s">
        <v>3</v>
      </c>
      <c r="N3" s="10" t="s">
        <v>2</v>
      </c>
      <c r="O3" s="9" t="s">
        <v>1</v>
      </c>
      <c r="P3" s="24" t="s">
        <v>15</v>
      </c>
      <c r="Q3" s="9" t="s">
        <v>8</v>
      </c>
      <c r="R3" s="9" t="s">
        <v>7</v>
      </c>
      <c r="S3" s="9" t="s">
        <v>6</v>
      </c>
      <c r="U3" s="11" t="s">
        <v>5</v>
      </c>
      <c r="V3" s="10" t="s">
        <v>9</v>
      </c>
      <c r="W3" s="10" t="s">
        <v>4</v>
      </c>
      <c r="X3" s="9" t="s">
        <v>3</v>
      </c>
      <c r="Y3" s="10" t="s">
        <v>2</v>
      </c>
      <c r="Z3" s="9" t="s">
        <v>1</v>
      </c>
      <c r="AA3" s="45" t="s">
        <v>15</v>
      </c>
      <c r="AB3" s="46" t="s">
        <v>8</v>
      </c>
      <c r="AC3" s="46" t="s">
        <v>7</v>
      </c>
      <c r="AD3" s="46" t="s">
        <v>6</v>
      </c>
    </row>
    <row r="4" spans="1:30" s="8" customFormat="1" ht="16" x14ac:dyDescent="0.2">
      <c r="A4" s="6">
        <v>45566</v>
      </c>
      <c r="B4" s="8">
        <f>56</f>
        <v>56</v>
      </c>
      <c r="C4" s="4">
        <f>Tableau24832[[#This Row],[Date dépôt]]+Tableau24832[[#This Row],[Délais de soutenance (jours)]]</f>
        <v>45622</v>
      </c>
      <c r="D4" s="7" t="s">
        <v>0</v>
      </c>
      <c r="E4" s="5">
        <f>21</f>
        <v>21</v>
      </c>
      <c r="F4" s="7">
        <f>Tableau24832[[#This Row],[1ère date de soutenance disponible]]-Tableau24832[[#This Row],[Délais retour des rapports (jours) ]]</f>
        <v>45601</v>
      </c>
      <c r="G4" s="7" t="s">
        <v>0</v>
      </c>
      <c r="H4" s="7" t="s">
        <v>0</v>
      </c>
      <c r="I4" s="4"/>
      <c r="U4" s="28">
        <v>45627</v>
      </c>
      <c r="V4" s="52">
        <v>90</v>
      </c>
      <c r="W4" s="3">
        <f t="shared" ref="W4:W13" si="0">U4+V4</f>
        <v>45717</v>
      </c>
      <c r="X4" s="2" t="s">
        <v>0</v>
      </c>
      <c r="Y4" s="48">
        <v>21</v>
      </c>
      <c r="Z4" s="7">
        <f t="shared" ref="Z4:Z13" si="1">W4-Y4</f>
        <v>45696</v>
      </c>
      <c r="AA4" s="27">
        <f t="shared" ref="AA4:AA13" si="2">Z4-U4-8</f>
        <v>61</v>
      </c>
      <c r="AB4" s="2" t="s">
        <v>0</v>
      </c>
      <c r="AC4" s="2" t="s">
        <v>0</v>
      </c>
      <c r="AD4" s="25" t="s">
        <v>0</v>
      </c>
    </row>
    <row r="5" spans="1:30" ht="16" x14ac:dyDescent="0.2">
      <c r="A5" s="6">
        <v>45567</v>
      </c>
      <c r="B5" s="8">
        <f>56</f>
        <v>56</v>
      </c>
      <c r="C5" s="3">
        <f>Tableau24832[[#This Row],[Date dépôt]]+Tableau24832[[#This Row],[Délais de soutenance (jours)]]</f>
        <v>45623</v>
      </c>
      <c r="D5" s="7" t="s">
        <v>0</v>
      </c>
      <c r="E5" s="5">
        <f>21</f>
        <v>21</v>
      </c>
      <c r="F5" s="2">
        <f>Tableau24832[[#This Row],[1ère date de soutenance disponible]]-Tableau24832[[#This Row],[Délais retour des rapports (jours) ]]</f>
        <v>45602</v>
      </c>
      <c r="G5" s="7" t="s">
        <v>0</v>
      </c>
      <c r="H5" s="7" t="s">
        <v>0</v>
      </c>
      <c r="I5" s="3"/>
      <c r="K5" s="55"/>
      <c r="U5" s="28">
        <v>45628</v>
      </c>
      <c r="V5" s="52">
        <v>89</v>
      </c>
      <c r="W5" s="3">
        <f t="shared" si="0"/>
        <v>45717</v>
      </c>
      <c r="X5" s="2" t="s">
        <v>0</v>
      </c>
      <c r="Y5" s="48">
        <v>21</v>
      </c>
      <c r="Z5" s="7">
        <f t="shared" si="1"/>
        <v>45696</v>
      </c>
      <c r="AA5" s="27">
        <f t="shared" si="2"/>
        <v>60</v>
      </c>
      <c r="AB5" s="2" t="s">
        <v>0</v>
      </c>
      <c r="AC5" s="2" t="s">
        <v>0</v>
      </c>
      <c r="AD5" s="25" t="s">
        <v>0</v>
      </c>
    </row>
    <row r="6" spans="1:30" ht="16" x14ac:dyDescent="0.2">
      <c r="A6" s="6">
        <v>45568</v>
      </c>
      <c r="B6" s="8">
        <f>56</f>
        <v>56</v>
      </c>
      <c r="C6" s="3">
        <f>Tableau24832[[#This Row],[Date dépôt]]+Tableau24832[[#This Row],[Délais de soutenance (jours)]]</f>
        <v>45624</v>
      </c>
      <c r="D6" s="7" t="s">
        <v>0</v>
      </c>
      <c r="E6" s="5">
        <f>21</f>
        <v>21</v>
      </c>
      <c r="F6" s="2">
        <f>Tableau24832[[#This Row],[1ère date de soutenance disponible]]-Tableau24832[[#This Row],[Délais retour des rapports (jours) ]]</f>
        <v>45603</v>
      </c>
      <c r="G6" s="7" t="s">
        <v>0</v>
      </c>
      <c r="H6" s="7" t="s">
        <v>0</v>
      </c>
      <c r="I6" s="3"/>
      <c r="U6" s="28">
        <v>45629</v>
      </c>
      <c r="V6" s="52">
        <v>88</v>
      </c>
      <c r="W6" s="3">
        <f t="shared" si="0"/>
        <v>45717</v>
      </c>
      <c r="X6" s="2" t="s">
        <v>0</v>
      </c>
      <c r="Y6" s="48">
        <v>21</v>
      </c>
      <c r="Z6" s="7">
        <f t="shared" si="1"/>
        <v>45696</v>
      </c>
      <c r="AA6" s="27">
        <f t="shared" si="2"/>
        <v>59</v>
      </c>
      <c r="AB6" s="2" t="s">
        <v>0</v>
      </c>
      <c r="AC6" s="2" t="s">
        <v>0</v>
      </c>
      <c r="AD6" s="25" t="s">
        <v>0</v>
      </c>
    </row>
    <row r="7" spans="1:30" x14ac:dyDescent="0.2">
      <c r="A7" s="6">
        <v>45569</v>
      </c>
      <c r="B7" s="8">
        <f>56</f>
        <v>56</v>
      </c>
      <c r="C7" s="3">
        <f>Tableau24832[[#This Row],[Date dépôt]]+Tableau24832[[#This Row],[Délais de soutenance (jours)]]</f>
        <v>45625</v>
      </c>
      <c r="D7" s="7" t="s">
        <v>0</v>
      </c>
      <c r="E7" s="5">
        <f>21</f>
        <v>21</v>
      </c>
      <c r="F7" s="2">
        <f>Tableau24832[[#This Row],[1ère date de soutenance disponible]]-Tableau24832[[#This Row],[Délais retour des rapports (jours) ]]</f>
        <v>45604</v>
      </c>
      <c r="G7" s="7" t="s">
        <v>0</v>
      </c>
      <c r="H7" s="7" t="s">
        <v>0</v>
      </c>
      <c r="I7" s="3"/>
      <c r="U7" s="28">
        <v>45630</v>
      </c>
      <c r="V7" s="52">
        <v>87</v>
      </c>
      <c r="W7" s="3">
        <f t="shared" si="0"/>
        <v>45717</v>
      </c>
      <c r="X7" s="2" t="s">
        <v>0</v>
      </c>
      <c r="Y7" s="48">
        <v>21</v>
      </c>
      <c r="Z7" s="7">
        <f t="shared" si="1"/>
        <v>45696</v>
      </c>
      <c r="AA7" s="27">
        <f t="shared" si="2"/>
        <v>58</v>
      </c>
      <c r="AB7" s="2" t="s">
        <v>0</v>
      </c>
      <c r="AC7" s="2" t="s">
        <v>0</v>
      </c>
      <c r="AD7" s="26" t="s">
        <v>0</v>
      </c>
    </row>
    <row r="8" spans="1:30" x14ac:dyDescent="0.2">
      <c r="A8" s="6">
        <v>45570</v>
      </c>
      <c r="B8" s="8">
        <f>56</f>
        <v>56</v>
      </c>
      <c r="C8" s="3">
        <f>Tableau24832[[#This Row],[Date dépôt]]+Tableau24832[[#This Row],[Délais de soutenance (jours)]]</f>
        <v>45626</v>
      </c>
      <c r="D8" s="7" t="s">
        <v>0</v>
      </c>
      <c r="E8" s="5">
        <f>21</f>
        <v>21</v>
      </c>
      <c r="F8" s="2">
        <f>Tableau24832[[#This Row],[1ère date de soutenance disponible]]-Tableau24832[[#This Row],[Délais retour des rapports (jours) ]]</f>
        <v>45605</v>
      </c>
      <c r="G8" s="7" t="s">
        <v>0</v>
      </c>
      <c r="H8" s="7" t="s">
        <v>0</v>
      </c>
      <c r="I8" s="3"/>
      <c r="U8" s="28">
        <v>45631</v>
      </c>
      <c r="V8" s="52">
        <v>86</v>
      </c>
      <c r="W8" s="3">
        <f t="shared" si="0"/>
        <v>45717</v>
      </c>
      <c r="X8" s="2" t="s">
        <v>0</v>
      </c>
      <c r="Y8" s="48">
        <v>21</v>
      </c>
      <c r="Z8" s="7">
        <f t="shared" si="1"/>
        <v>45696</v>
      </c>
      <c r="AA8" s="27">
        <f t="shared" si="2"/>
        <v>57</v>
      </c>
      <c r="AB8" s="2" t="s">
        <v>0</v>
      </c>
      <c r="AC8" s="2" t="s">
        <v>0</v>
      </c>
      <c r="AD8" s="26" t="s">
        <v>0</v>
      </c>
    </row>
    <row r="9" spans="1:30" x14ac:dyDescent="0.2">
      <c r="A9" s="6">
        <v>45571</v>
      </c>
      <c r="B9" s="8">
        <f>56</f>
        <v>56</v>
      </c>
      <c r="C9" s="3">
        <f>Tableau24832[[#This Row],[Date dépôt]]+Tableau24832[[#This Row],[Délais de soutenance (jours)]]</f>
        <v>45627</v>
      </c>
      <c r="D9" s="7" t="s">
        <v>0</v>
      </c>
      <c r="E9" s="5">
        <f>21</f>
        <v>21</v>
      </c>
      <c r="F9" s="2">
        <f>Tableau24832[[#This Row],[1ère date de soutenance disponible]]-Tableau24832[[#This Row],[Délais retour des rapports (jours) ]]</f>
        <v>45606</v>
      </c>
      <c r="G9" s="7" t="s">
        <v>0</v>
      </c>
      <c r="H9" s="7" t="s">
        <v>0</v>
      </c>
      <c r="I9" s="3"/>
      <c r="U9" s="28">
        <v>45632</v>
      </c>
      <c r="V9" s="52">
        <v>85</v>
      </c>
      <c r="W9" s="3">
        <f t="shared" si="0"/>
        <v>45717</v>
      </c>
      <c r="X9" s="2" t="s">
        <v>0</v>
      </c>
      <c r="Y9" s="48">
        <v>21</v>
      </c>
      <c r="Z9" s="7">
        <f t="shared" si="1"/>
        <v>45696</v>
      </c>
      <c r="AA9" s="27">
        <f t="shared" si="2"/>
        <v>56</v>
      </c>
      <c r="AB9" s="2" t="s">
        <v>0</v>
      </c>
      <c r="AC9" s="2" t="s">
        <v>0</v>
      </c>
      <c r="AD9" s="26" t="s">
        <v>0</v>
      </c>
    </row>
    <row r="10" spans="1:30" x14ac:dyDescent="0.2">
      <c r="A10" s="6">
        <v>45572</v>
      </c>
      <c r="B10" s="8">
        <f>56</f>
        <v>56</v>
      </c>
      <c r="C10" s="3">
        <f>Tableau24832[[#This Row],[Date dépôt]]+Tableau24832[[#This Row],[Délais de soutenance (jours)]]</f>
        <v>45628</v>
      </c>
      <c r="D10" s="7" t="s">
        <v>0</v>
      </c>
      <c r="E10" s="5">
        <f>21</f>
        <v>21</v>
      </c>
      <c r="F10" s="2">
        <f>Tableau24832[[#This Row],[1ère date de soutenance disponible]]-Tableau24832[[#This Row],[Délais retour des rapports (jours) ]]</f>
        <v>45607</v>
      </c>
      <c r="G10" s="7" t="s">
        <v>0</v>
      </c>
      <c r="H10" s="7" t="s">
        <v>0</v>
      </c>
      <c r="I10" s="3"/>
      <c r="J10" s="33">
        <v>45955</v>
      </c>
      <c r="K10" s="50">
        <v>92</v>
      </c>
      <c r="L10" s="34">
        <f t="shared" ref="L10:L25" si="3">J10+K10</f>
        <v>46047</v>
      </c>
      <c r="M10" s="35" t="s">
        <v>0</v>
      </c>
      <c r="N10" s="44">
        <v>21</v>
      </c>
      <c r="O10" s="43">
        <f t="shared" ref="O10:O26" si="4">L10-N10</f>
        <v>46026</v>
      </c>
      <c r="P10" s="36">
        <f>O10-J10-8</f>
        <v>63</v>
      </c>
      <c r="Q10" s="35" t="s">
        <v>0</v>
      </c>
      <c r="R10" s="35" t="s">
        <v>0</v>
      </c>
      <c r="S10" s="37" t="s">
        <v>0</v>
      </c>
      <c r="U10" s="28">
        <v>45633</v>
      </c>
      <c r="V10" s="52">
        <v>84</v>
      </c>
      <c r="W10" s="3">
        <f t="shared" si="0"/>
        <v>45717</v>
      </c>
      <c r="X10" s="2" t="s">
        <v>0</v>
      </c>
      <c r="Y10" s="48">
        <v>21</v>
      </c>
      <c r="Z10" s="7">
        <f t="shared" si="1"/>
        <v>45696</v>
      </c>
      <c r="AA10" s="27">
        <f t="shared" si="2"/>
        <v>55</v>
      </c>
      <c r="AB10" s="2" t="s">
        <v>0</v>
      </c>
      <c r="AC10" s="2" t="s">
        <v>0</v>
      </c>
      <c r="AD10" s="26" t="s">
        <v>0</v>
      </c>
    </row>
    <row r="11" spans="1:30" ht="16" x14ac:dyDescent="0.2">
      <c r="A11" s="6">
        <v>45573</v>
      </c>
      <c r="B11" s="8">
        <f>56</f>
        <v>56</v>
      </c>
      <c r="C11" s="3">
        <f>Tableau24832[[#This Row],[Date dépôt]]+Tableau24832[[#This Row],[Délais de soutenance (jours)]]</f>
        <v>45629</v>
      </c>
      <c r="D11" s="7" t="s">
        <v>0</v>
      </c>
      <c r="E11" s="5">
        <f>21</f>
        <v>21</v>
      </c>
      <c r="F11" s="2">
        <f>Tableau24832[[#This Row],[1ère date de soutenance disponible]]-Tableau24832[[#This Row],[Délais retour des rapports (jours) ]]</f>
        <v>45608</v>
      </c>
      <c r="G11" s="7" t="s">
        <v>0</v>
      </c>
      <c r="H11" s="7" t="s">
        <v>0</v>
      </c>
      <c r="I11" s="3"/>
      <c r="J11" s="33">
        <v>45956</v>
      </c>
      <c r="K11" s="51">
        <f>K10-1</f>
        <v>91</v>
      </c>
      <c r="L11" s="34">
        <f t="shared" si="3"/>
        <v>46047</v>
      </c>
      <c r="M11" s="38" t="s">
        <v>0</v>
      </c>
      <c r="N11" s="44">
        <v>21</v>
      </c>
      <c r="O11" s="43">
        <f t="shared" si="4"/>
        <v>46026</v>
      </c>
      <c r="P11" s="36">
        <f>O11-J11-8</f>
        <v>62</v>
      </c>
      <c r="Q11" s="38" t="s">
        <v>0</v>
      </c>
      <c r="R11" s="39" t="s">
        <v>0</v>
      </c>
      <c r="S11" s="40" t="s">
        <v>0</v>
      </c>
      <c r="U11" s="28">
        <v>45634</v>
      </c>
      <c r="V11" s="52">
        <v>83</v>
      </c>
      <c r="W11" s="3">
        <f>U11+V11</f>
        <v>45717</v>
      </c>
      <c r="X11" s="2" t="s">
        <v>0</v>
      </c>
      <c r="Y11" s="48">
        <v>21</v>
      </c>
      <c r="Z11" s="7">
        <f t="shared" si="1"/>
        <v>45696</v>
      </c>
      <c r="AA11" s="27">
        <f t="shared" si="2"/>
        <v>54</v>
      </c>
      <c r="AB11" s="2" t="s">
        <v>0</v>
      </c>
      <c r="AC11" s="2" t="s">
        <v>0</v>
      </c>
      <c r="AD11" s="26" t="s">
        <v>0</v>
      </c>
    </row>
    <row r="12" spans="1:30" ht="16" x14ac:dyDescent="0.2">
      <c r="A12" s="6">
        <v>45574</v>
      </c>
      <c r="B12" s="8">
        <f>56</f>
        <v>56</v>
      </c>
      <c r="C12" s="3">
        <f>Tableau24832[[#This Row],[Date dépôt]]+Tableau24832[[#This Row],[Délais de soutenance (jours)]]</f>
        <v>45630</v>
      </c>
      <c r="D12" s="7" t="s">
        <v>0</v>
      </c>
      <c r="E12" s="5">
        <f>21</f>
        <v>21</v>
      </c>
      <c r="F12" s="2">
        <f>Tableau24832[[#This Row],[1ère date de soutenance disponible]]-Tableau24832[[#This Row],[Délais retour des rapports (jours) ]]</f>
        <v>45609</v>
      </c>
      <c r="G12" s="7" t="s">
        <v>0</v>
      </c>
      <c r="H12" s="7" t="s">
        <v>0</v>
      </c>
      <c r="I12" s="3"/>
      <c r="J12" s="33">
        <v>45957</v>
      </c>
      <c r="K12" s="51">
        <f t="shared" ref="K12:K30" si="5">K11-1</f>
        <v>90</v>
      </c>
      <c r="L12" s="34">
        <f t="shared" si="3"/>
        <v>46047</v>
      </c>
      <c r="M12" s="38" t="s">
        <v>0</v>
      </c>
      <c r="N12" s="44">
        <v>21</v>
      </c>
      <c r="O12" s="43">
        <f t="shared" si="4"/>
        <v>46026</v>
      </c>
      <c r="P12" s="36">
        <f>O12-J12-8</f>
        <v>61</v>
      </c>
      <c r="Q12" s="38" t="s">
        <v>0</v>
      </c>
      <c r="R12" s="39" t="s">
        <v>0</v>
      </c>
      <c r="S12" s="40" t="s">
        <v>0</v>
      </c>
      <c r="U12" s="28">
        <v>45635</v>
      </c>
      <c r="V12" s="52">
        <v>82</v>
      </c>
      <c r="W12" s="3">
        <f t="shared" si="0"/>
        <v>45717</v>
      </c>
      <c r="X12" s="2" t="s">
        <v>0</v>
      </c>
      <c r="Y12" s="48">
        <v>21</v>
      </c>
      <c r="Z12" s="7">
        <f t="shared" si="1"/>
        <v>45696</v>
      </c>
      <c r="AA12" s="27">
        <f t="shared" si="2"/>
        <v>53</v>
      </c>
      <c r="AB12" s="2" t="s">
        <v>0</v>
      </c>
      <c r="AC12" s="2" t="s">
        <v>0</v>
      </c>
      <c r="AD12" s="26" t="s">
        <v>0</v>
      </c>
    </row>
    <row r="13" spans="1:30" ht="16" x14ac:dyDescent="0.2">
      <c r="A13" s="6">
        <v>45575</v>
      </c>
      <c r="B13" s="8">
        <f>56</f>
        <v>56</v>
      </c>
      <c r="C13" s="3">
        <f>Tableau24832[[#This Row],[Date dépôt]]+Tableau24832[[#This Row],[Délais de soutenance (jours)]]</f>
        <v>45631</v>
      </c>
      <c r="D13" s="7" t="s">
        <v>0</v>
      </c>
      <c r="E13" s="5">
        <f>21</f>
        <v>21</v>
      </c>
      <c r="F13" s="2">
        <f>Tableau24832[[#This Row],[1ère date de soutenance disponible]]-Tableau24832[[#This Row],[Délais retour des rapports (jours) ]]</f>
        <v>45610</v>
      </c>
      <c r="G13" s="7" t="s">
        <v>0</v>
      </c>
      <c r="H13" s="7" t="s">
        <v>0</v>
      </c>
      <c r="I13" s="3"/>
      <c r="J13" s="33">
        <v>45958</v>
      </c>
      <c r="K13" s="51">
        <f t="shared" si="5"/>
        <v>89</v>
      </c>
      <c r="L13" s="34">
        <f t="shared" si="3"/>
        <v>46047</v>
      </c>
      <c r="M13" s="38" t="s">
        <v>0</v>
      </c>
      <c r="N13" s="44">
        <v>21</v>
      </c>
      <c r="O13" s="43">
        <f t="shared" si="4"/>
        <v>46026</v>
      </c>
      <c r="P13" s="36">
        <f t="shared" ref="P13" si="6">O13-J13-8</f>
        <v>60</v>
      </c>
      <c r="Q13" s="38" t="s">
        <v>0</v>
      </c>
      <c r="R13" s="39" t="s">
        <v>0</v>
      </c>
      <c r="S13" s="40" t="s">
        <v>0</v>
      </c>
      <c r="U13" s="28">
        <v>45636</v>
      </c>
      <c r="V13" s="52">
        <v>81</v>
      </c>
      <c r="W13" s="3">
        <f t="shared" si="0"/>
        <v>45717</v>
      </c>
      <c r="X13" s="2" t="s">
        <v>0</v>
      </c>
      <c r="Y13" s="48">
        <v>21</v>
      </c>
      <c r="Z13" s="7">
        <f t="shared" si="1"/>
        <v>45696</v>
      </c>
      <c r="AA13" s="27">
        <f t="shared" si="2"/>
        <v>52</v>
      </c>
      <c r="AB13" s="2" t="s">
        <v>0</v>
      </c>
      <c r="AC13" s="2" t="s">
        <v>0</v>
      </c>
      <c r="AD13" s="26" t="s">
        <v>0</v>
      </c>
    </row>
    <row r="14" spans="1:30" ht="16" x14ac:dyDescent="0.2">
      <c r="A14" s="6">
        <v>45576</v>
      </c>
      <c r="B14" s="8">
        <f>56</f>
        <v>56</v>
      </c>
      <c r="C14" s="3">
        <f>Tableau24832[[#This Row],[Date dépôt]]+Tableau24832[[#This Row],[Délais de soutenance (jours)]]</f>
        <v>45632</v>
      </c>
      <c r="D14" s="7" t="s">
        <v>0</v>
      </c>
      <c r="E14" s="5">
        <f>21</f>
        <v>21</v>
      </c>
      <c r="F14" s="2">
        <f>Tableau24832[[#This Row],[1ère date de soutenance disponible]]-Tableau24832[[#This Row],[Délais retour des rapports (jours) ]]</f>
        <v>45611</v>
      </c>
      <c r="G14" s="7" t="s">
        <v>0</v>
      </c>
      <c r="H14" s="7" t="s">
        <v>0</v>
      </c>
      <c r="I14" s="3"/>
      <c r="J14" s="33">
        <v>45959</v>
      </c>
      <c r="K14" s="51">
        <f t="shared" si="5"/>
        <v>88</v>
      </c>
      <c r="L14" s="41">
        <f t="shared" si="3"/>
        <v>46047</v>
      </c>
      <c r="M14" s="35" t="s">
        <v>0</v>
      </c>
      <c r="N14" s="44">
        <v>21</v>
      </c>
      <c r="O14" s="43">
        <f t="shared" si="4"/>
        <v>46026</v>
      </c>
      <c r="P14" s="36">
        <f t="shared" ref="P14:P25" si="7">O14-J14-8</f>
        <v>59</v>
      </c>
      <c r="Q14" s="35" t="s">
        <v>0</v>
      </c>
      <c r="R14" s="37" t="s">
        <v>0</v>
      </c>
      <c r="S14" s="40" t="s">
        <v>0</v>
      </c>
      <c r="U14" s="28">
        <v>45637</v>
      </c>
      <c r="V14" s="52">
        <v>80</v>
      </c>
      <c r="W14" s="3">
        <f t="shared" ref="W14:W37" si="8">U14+V14</f>
        <v>45717</v>
      </c>
      <c r="X14" s="2" t="s">
        <v>0</v>
      </c>
      <c r="Y14" s="48">
        <v>21</v>
      </c>
      <c r="Z14" s="7">
        <f t="shared" ref="Z14:Z19" si="9">W14-Y14</f>
        <v>45696</v>
      </c>
      <c r="AA14" s="27">
        <f t="shared" ref="AA14:AA37" si="10">Z14-U14-8</f>
        <v>51</v>
      </c>
      <c r="AB14" s="2" t="s">
        <v>0</v>
      </c>
      <c r="AC14" s="2" t="s">
        <v>0</v>
      </c>
      <c r="AD14" s="26" t="s">
        <v>0</v>
      </c>
    </row>
    <row r="15" spans="1:30" ht="16" x14ac:dyDescent="0.2">
      <c r="A15" s="6">
        <v>45577</v>
      </c>
      <c r="B15" s="8">
        <f>56</f>
        <v>56</v>
      </c>
      <c r="C15" s="3">
        <f>Tableau24832[[#This Row],[Date dépôt]]+Tableau24832[[#This Row],[Délais de soutenance (jours)]]</f>
        <v>45633</v>
      </c>
      <c r="D15" s="7" t="s">
        <v>0</v>
      </c>
      <c r="E15" s="5">
        <f>21</f>
        <v>21</v>
      </c>
      <c r="F15" s="2">
        <f>Tableau24832[[#This Row],[1ère date de soutenance disponible]]-Tableau24832[[#This Row],[Délais retour des rapports (jours) ]]</f>
        <v>45612</v>
      </c>
      <c r="G15" s="7" t="s">
        <v>0</v>
      </c>
      <c r="H15" s="7" t="s">
        <v>0</v>
      </c>
      <c r="I15" s="3"/>
      <c r="J15" s="33">
        <v>45960</v>
      </c>
      <c r="K15" s="51">
        <f t="shared" si="5"/>
        <v>87</v>
      </c>
      <c r="L15" s="41">
        <f t="shared" si="3"/>
        <v>46047</v>
      </c>
      <c r="M15" s="35" t="s">
        <v>0</v>
      </c>
      <c r="N15" s="44">
        <v>21</v>
      </c>
      <c r="O15" s="42">
        <f t="shared" si="4"/>
        <v>46026</v>
      </c>
      <c r="P15" s="36">
        <f t="shared" si="7"/>
        <v>58</v>
      </c>
      <c r="Q15" s="35" t="s">
        <v>0</v>
      </c>
      <c r="R15" s="37" t="s">
        <v>0</v>
      </c>
      <c r="S15" s="40" t="s">
        <v>0</v>
      </c>
      <c r="U15" s="28">
        <v>45638</v>
      </c>
      <c r="V15" s="52">
        <v>79</v>
      </c>
      <c r="W15" s="3">
        <f t="shared" si="8"/>
        <v>45717</v>
      </c>
      <c r="X15" s="2" t="s">
        <v>0</v>
      </c>
      <c r="Y15" s="48">
        <v>21</v>
      </c>
      <c r="Z15" s="7">
        <f t="shared" si="9"/>
        <v>45696</v>
      </c>
      <c r="AA15" s="27">
        <f t="shared" si="10"/>
        <v>50</v>
      </c>
      <c r="AB15" s="2" t="s">
        <v>0</v>
      </c>
      <c r="AC15" s="2" t="s">
        <v>0</v>
      </c>
      <c r="AD15" s="26" t="s">
        <v>0</v>
      </c>
    </row>
    <row r="16" spans="1:30" ht="16" x14ac:dyDescent="0.2">
      <c r="A16" s="6">
        <v>45578</v>
      </c>
      <c r="B16" s="8">
        <f>56</f>
        <v>56</v>
      </c>
      <c r="C16" s="3">
        <f>Tableau24832[[#This Row],[Date dépôt]]+Tableau24832[[#This Row],[Délais de soutenance (jours)]]</f>
        <v>45634</v>
      </c>
      <c r="D16" s="7" t="s">
        <v>0</v>
      </c>
      <c r="E16" s="5">
        <f>21</f>
        <v>21</v>
      </c>
      <c r="F16" s="2">
        <f>Tableau24832[[#This Row],[1ère date de soutenance disponible]]-Tableau24832[[#This Row],[Délais retour des rapports (jours) ]]</f>
        <v>45613</v>
      </c>
      <c r="G16" s="7" t="s">
        <v>0</v>
      </c>
      <c r="H16" s="7" t="s">
        <v>0</v>
      </c>
      <c r="I16" s="3"/>
      <c r="J16" s="33">
        <v>45961</v>
      </c>
      <c r="K16" s="51">
        <f t="shared" si="5"/>
        <v>86</v>
      </c>
      <c r="L16" s="41">
        <f t="shared" si="3"/>
        <v>46047</v>
      </c>
      <c r="M16" s="35" t="s">
        <v>0</v>
      </c>
      <c r="N16" s="44">
        <v>21</v>
      </c>
      <c r="O16" s="42">
        <f t="shared" si="4"/>
        <v>46026</v>
      </c>
      <c r="P16" s="36">
        <f t="shared" si="7"/>
        <v>57</v>
      </c>
      <c r="Q16" s="35" t="s">
        <v>0</v>
      </c>
      <c r="R16" s="37" t="s">
        <v>0</v>
      </c>
      <c r="S16" s="40" t="s">
        <v>0</v>
      </c>
      <c r="U16" s="28">
        <v>45639</v>
      </c>
      <c r="V16" s="52">
        <v>78</v>
      </c>
      <c r="W16" s="3">
        <f t="shared" si="8"/>
        <v>45717</v>
      </c>
      <c r="X16" s="2" t="s">
        <v>0</v>
      </c>
      <c r="Y16" s="48">
        <v>21</v>
      </c>
      <c r="Z16" s="7">
        <f t="shared" si="9"/>
        <v>45696</v>
      </c>
      <c r="AA16" s="27">
        <f t="shared" si="10"/>
        <v>49</v>
      </c>
      <c r="AB16" s="2" t="s">
        <v>0</v>
      </c>
      <c r="AC16" s="2" t="s">
        <v>0</v>
      </c>
      <c r="AD16" s="26" t="s">
        <v>0</v>
      </c>
    </row>
    <row r="17" spans="1:30" ht="16" x14ac:dyDescent="0.2">
      <c r="A17" s="6">
        <v>45579</v>
      </c>
      <c r="B17" s="8">
        <f>56</f>
        <v>56</v>
      </c>
      <c r="C17" s="3">
        <f>Tableau24832[[#This Row],[Date dépôt]]+Tableau24832[[#This Row],[Délais de soutenance (jours)]]</f>
        <v>45635</v>
      </c>
      <c r="D17" s="7" t="s">
        <v>0</v>
      </c>
      <c r="E17" s="5">
        <f>21</f>
        <v>21</v>
      </c>
      <c r="F17" s="2">
        <f>Tableau24832[[#This Row],[1ère date de soutenance disponible]]-Tableau24832[[#This Row],[Délais retour des rapports (jours) ]]</f>
        <v>45614</v>
      </c>
      <c r="G17" s="7" t="s">
        <v>0</v>
      </c>
      <c r="H17" s="7" t="s">
        <v>0</v>
      </c>
      <c r="I17" s="3"/>
      <c r="J17" s="33">
        <v>45962</v>
      </c>
      <c r="K17" s="51">
        <f>K16-1</f>
        <v>85</v>
      </c>
      <c r="L17" s="41">
        <f t="shared" si="3"/>
        <v>46047</v>
      </c>
      <c r="M17" s="35" t="s">
        <v>0</v>
      </c>
      <c r="N17" s="44">
        <v>21</v>
      </c>
      <c r="O17" s="42">
        <f t="shared" si="4"/>
        <v>46026</v>
      </c>
      <c r="P17" s="36">
        <f t="shared" si="7"/>
        <v>56</v>
      </c>
      <c r="Q17" s="35" t="s">
        <v>0</v>
      </c>
      <c r="R17" s="37" t="s">
        <v>0</v>
      </c>
      <c r="S17" s="40" t="s">
        <v>0</v>
      </c>
      <c r="U17" s="28">
        <v>45640</v>
      </c>
      <c r="V17" s="52">
        <v>77</v>
      </c>
      <c r="W17" s="3">
        <f t="shared" si="8"/>
        <v>45717</v>
      </c>
      <c r="X17" s="2" t="s">
        <v>0</v>
      </c>
      <c r="Y17" s="48">
        <v>21</v>
      </c>
      <c r="Z17" s="7">
        <f t="shared" si="9"/>
        <v>45696</v>
      </c>
      <c r="AA17" s="27">
        <f t="shared" si="10"/>
        <v>48</v>
      </c>
      <c r="AB17" s="2" t="s">
        <v>0</v>
      </c>
      <c r="AC17" s="2" t="s">
        <v>0</v>
      </c>
      <c r="AD17" s="26" t="s">
        <v>0</v>
      </c>
    </row>
    <row r="18" spans="1:30" ht="16" x14ac:dyDescent="0.2">
      <c r="A18" s="6">
        <v>45580</v>
      </c>
      <c r="B18" s="8">
        <f>56</f>
        <v>56</v>
      </c>
      <c r="C18" s="4">
        <f>Tableau24832[[#This Row],[Date dépôt]]+Tableau24832[[#This Row],[Délais de soutenance (jours)]]</f>
        <v>45636</v>
      </c>
      <c r="D18" s="7" t="s">
        <v>0</v>
      </c>
      <c r="E18" s="5">
        <f>21</f>
        <v>21</v>
      </c>
      <c r="F18" s="7">
        <f>Tableau24832[[#This Row],[1ère date de soutenance disponible]]-Tableau24832[[#This Row],[Délais retour des rapports (jours) ]]</f>
        <v>45615</v>
      </c>
      <c r="G18" s="7" t="s">
        <v>0</v>
      </c>
      <c r="H18" s="7" t="s">
        <v>0</v>
      </c>
      <c r="I18" s="3"/>
      <c r="J18" s="33">
        <v>45963</v>
      </c>
      <c r="K18" s="51">
        <f t="shared" si="5"/>
        <v>84</v>
      </c>
      <c r="L18" s="41">
        <f t="shared" si="3"/>
        <v>46047</v>
      </c>
      <c r="M18" s="35" t="s">
        <v>0</v>
      </c>
      <c r="N18" s="44">
        <v>21</v>
      </c>
      <c r="O18" s="42">
        <f t="shared" si="4"/>
        <v>46026</v>
      </c>
      <c r="P18" s="36">
        <f t="shared" si="7"/>
        <v>55</v>
      </c>
      <c r="Q18" s="35" t="s">
        <v>0</v>
      </c>
      <c r="R18" s="37" t="s">
        <v>0</v>
      </c>
      <c r="S18" s="40" t="s">
        <v>0</v>
      </c>
      <c r="U18" s="28">
        <v>45641</v>
      </c>
      <c r="V18" s="52">
        <v>76</v>
      </c>
      <c r="W18" s="3">
        <f t="shared" si="8"/>
        <v>45717</v>
      </c>
      <c r="X18" s="2" t="s">
        <v>0</v>
      </c>
      <c r="Y18" s="48">
        <v>21</v>
      </c>
      <c r="Z18" s="7">
        <f t="shared" si="9"/>
        <v>45696</v>
      </c>
      <c r="AA18" s="27">
        <f t="shared" si="10"/>
        <v>47</v>
      </c>
      <c r="AB18" s="2" t="s">
        <v>0</v>
      </c>
      <c r="AC18" s="2" t="s">
        <v>0</v>
      </c>
      <c r="AD18" s="26" t="s">
        <v>0</v>
      </c>
    </row>
    <row r="19" spans="1:30" ht="16" x14ac:dyDescent="0.2">
      <c r="A19" s="6">
        <v>45581</v>
      </c>
      <c r="B19">
        <v>56</v>
      </c>
      <c r="C19" s="3">
        <f>Tableau24832[[#This Row],[Date dépôt]]+Tableau24832[[#This Row],[Délais de soutenance (jours)]]</f>
        <v>45637</v>
      </c>
      <c r="D19" s="2" t="s">
        <v>0</v>
      </c>
      <c r="E19" s="5">
        <f>21</f>
        <v>21</v>
      </c>
      <c r="F19" s="2">
        <f>Tableau24832[[#This Row],[1ère date de soutenance disponible]]-Tableau24832[[#This Row],[Délais retour des rapports (jours) ]]</f>
        <v>45616</v>
      </c>
      <c r="G19" s="2" t="s">
        <v>0</v>
      </c>
      <c r="H19" s="2" t="s">
        <v>0</v>
      </c>
      <c r="I19" s="3"/>
      <c r="J19" s="33">
        <v>45964</v>
      </c>
      <c r="K19" s="51">
        <f t="shared" si="5"/>
        <v>83</v>
      </c>
      <c r="L19" s="41">
        <f t="shared" si="3"/>
        <v>46047</v>
      </c>
      <c r="M19" s="35" t="s">
        <v>0</v>
      </c>
      <c r="N19" s="44">
        <v>21</v>
      </c>
      <c r="O19" s="42">
        <f t="shared" si="4"/>
        <v>46026</v>
      </c>
      <c r="P19" s="36">
        <f t="shared" si="7"/>
        <v>54</v>
      </c>
      <c r="Q19" s="35" t="s">
        <v>0</v>
      </c>
      <c r="R19" s="37" t="s">
        <v>0</v>
      </c>
      <c r="S19" s="40" t="s">
        <v>0</v>
      </c>
      <c r="U19" s="28">
        <v>45642</v>
      </c>
      <c r="V19" s="52">
        <v>75</v>
      </c>
      <c r="W19" s="3">
        <f t="shared" si="8"/>
        <v>45717</v>
      </c>
      <c r="X19" s="2" t="s">
        <v>0</v>
      </c>
      <c r="Y19" s="48">
        <v>21</v>
      </c>
      <c r="Z19" s="7">
        <f t="shared" si="9"/>
        <v>45696</v>
      </c>
      <c r="AA19" s="27">
        <f t="shared" si="10"/>
        <v>46</v>
      </c>
      <c r="AB19" s="2" t="s">
        <v>0</v>
      </c>
      <c r="AC19" s="2" t="s">
        <v>0</v>
      </c>
      <c r="AD19" s="26" t="s">
        <v>0</v>
      </c>
    </row>
    <row r="20" spans="1:30" ht="16" x14ac:dyDescent="0.2">
      <c r="A20" s="6">
        <v>45582</v>
      </c>
      <c r="B20">
        <v>56</v>
      </c>
      <c r="C20" s="3">
        <f>Tableau24832[[#This Row],[Date dépôt]]+Tableau24832[[#This Row],[Délais de soutenance (jours)]]</f>
        <v>45638</v>
      </c>
      <c r="D20" s="2" t="s">
        <v>0</v>
      </c>
      <c r="E20" s="5">
        <f>21</f>
        <v>21</v>
      </c>
      <c r="F20" s="2">
        <f>Tableau24832[[#This Row],[1ère date de soutenance disponible]]-Tableau24832[[#This Row],[Délais retour des rapports (jours) ]]</f>
        <v>45617</v>
      </c>
      <c r="G20" s="2" t="s">
        <v>0</v>
      </c>
      <c r="H20" s="2" t="s">
        <v>0</v>
      </c>
      <c r="I20" s="3"/>
      <c r="J20" s="33">
        <v>45965</v>
      </c>
      <c r="K20" s="51">
        <f t="shared" si="5"/>
        <v>82</v>
      </c>
      <c r="L20" s="41">
        <f t="shared" si="3"/>
        <v>46047</v>
      </c>
      <c r="M20" s="35" t="s">
        <v>0</v>
      </c>
      <c r="N20" s="44">
        <v>21</v>
      </c>
      <c r="O20" s="42">
        <f t="shared" si="4"/>
        <v>46026</v>
      </c>
      <c r="P20" s="36">
        <f t="shared" si="7"/>
        <v>53</v>
      </c>
      <c r="Q20" s="35" t="s">
        <v>0</v>
      </c>
      <c r="R20" s="37" t="s">
        <v>0</v>
      </c>
      <c r="S20" s="40" t="s">
        <v>0</v>
      </c>
      <c r="U20" s="28">
        <v>45643</v>
      </c>
      <c r="V20" s="52">
        <v>74</v>
      </c>
      <c r="W20" s="3">
        <f t="shared" si="8"/>
        <v>45717</v>
      </c>
      <c r="X20" s="2" t="s">
        <v>0</v>
      </c>
      <c r="Y20" s="48">
        <v>21</v>
      </c>
      <c r="Z20" s="7">
        <f t="shared" ref="Z20:Z37" si="11">W20-Y20</f>
        <v>45696</v>
      </c>
      <c r="AA20" s="27">
        <f t="shared" si="10"/>
        <v>45</v>
      </c>
      <c r="AB20" s="2" t="s">
        <v>0</v>
      </c>
      <c r="AC20" s="2" t="s">
        <v>0</v>
      </c>
      <c r="AD20" s="26" t="s">
        <v>0</v>
      </c>
    </row>
    <row r="21" spans="1:30" ht="16" x14ac:dyDescent="0.2">
      <c r="A21" s="6">
        <v>45583</v>
      </c>
      <c r="B21">
        <v>56</v>
      </c>
      <c r="C21" s="3">
        <f>Tableau24832[[#This Row],[Date dépôt]]+Tableau24832[[#This Row],[Délais de soutenance (jours)]]</f>
        <v>45639</v>
      </c>
      <c r="D21" s="2" t="s">
        <v>0</v>
      </c>
      <c r="E21" s="5">
        <f>21</f>
        <v>21</v>
      </c>
      <c r="F21" s="2">
        <f>Tableau24832[[#This Row],[1ère date de soutenance disponible]]-Tableau24832[[#This Row],[Délais retour des rapports (jours) ]]</f>
        <v>45618</v>
      </c>
      <c r="G21" s="2" t="s">
        <v>0</v>
      </c>
      <c r="H21" s="2" t="s">
        <v>0</v>
      </c>
      <c r="I21" s="3"/>
      <c r="J21" s="33">
        <v>45966</v>
      </c>
      <c r="K21" s="51">
        <f t="shared" si="5"/>
        <v>81</v>
      </c>
      <c r="L21" s="41">
        <f t="shared" si="3"/>
        <v>46047</v>
      </c>
      <c r="M21" s="35" t="s">
        <v>0</v>
      </c>
      <c r="N21" s="44">
        <v>21</v>
      </c>
      <c r="O21" s="42">
        <f t="shared" si="4"/>
        <v>46026</v>
      </c>
      <c r="P21" s="36">
        <f t="shared" si="7"/>
        <v>52</v>
      </c>
      <c r="Q21" s="35" t="s">
        <v>0</v>
      </c>
      <c r="R21" s="37" t="s">
        <v>0</v>
      </c>
      <c r="S21" s="40" t="s">
        <v>0</v>
      </c>
      <c r="U21" s="28">
        <v>45644</v>
      </c>
      <c r="V21" s="52">
        <v>73</v>
      </c>
      <c r="W21" s="3">
        <f t="shared" si="8"/>
        <v>45717</v>
      </c>
      <c r="X21" s="2" t="s">
        <v>0</v>
      </c>
      <c r="Y21" s="48">
        <v>21</v>
      </c>
      <c r="Z21" s="7">
        <f t="shared" si="11"/>
        <v>45696</v>
      </c>
      <c r="AA21" s="27">
        <f t="shared" si="10"/>
        <v>44</v>
      </c>
      <c r="AB21" s="2" t="s">
        <v>0</v>
      </c>
      <c r="AC21" s="2" t="s">
        <v>0</v>
      </c>
      <c r="AD21" s="26" t="s">
        <v>0</v>
      </c>
    </row>
    <row r="22" spans="1:30" ht="16" x14ac:dyDescent="0.2">
      <c r="A22" s="6">
        <v>45584</v>
      </c>
      <c r="B22">
        <v>56</v>
      </c>
      <c r="C22" s="3">
        <f>Tableau24832[[#This Row],[Date dépôt]]+Tableau24832[[#This Row],[Délais de soutenance (jours)]]</f>
        <v>45640</v>
      </c>
      <c r="D22" s="2" t="s">
        <v>0</v>
      </c>
      <c r="E22" s="5">
        <f>21</f>
        <v>21</v>
      </c>
      <c r="F22" s="2">
        <f>Tableau24832[[#This Row],[1ère date de soutenance disponible]]-Tableau24832[[#This Row],[Délais retour des rapports (jours) ]]</f>
        <v>45619</v>
      </c>
      <c r="G22" s="2" t="s">
        <v>0</v>
      </c>
      <c r="H22" s="2" t="s">
        <v>0</v>
      </c>
      <c r="I22" s="3"/>
      <c r="J22" s="33">
        <v>45967</v>
      </c>
      <c r="K22" s="51">
        <f t="shared" si="5"/>
        <v>80</v>
      </c>
      <c r="L22" s="41">
        <f t="shared" si="3"/>
        <v>46047</v>
      </c>
      <c r="M22" s="35" t="s">
        <v>0</v>
      </c>
      <c r="N22" s="44">
        <v>21</v>
      </c>
      <c r="O22" s="42">
        <f t="shared" si="4"/>
        <v>46026</v>
      </c>
      <c r="P22" s="36">
        <f t="shared" si="7"/>
        <v>51</v>
      </c>
      <c r="Q22" s="35" t="s">
        <v>0</v>
      </c>
      <c r="R22" s="37" t="s">
        <v>0</v>
      </c>
      <c r="S22" s="40" t="s">
        <v>0</v>
      </c>
      <c r="U22" s="28">
        <v>45645</v>
      </c>
      <c r="V22" s="52">
        <v>73</v>
      </c>
      <c r="W22" s="3">
        <f t="shared" si="8"/>
        <v>45718</v>
      </c>
      <c r="X22" s="2" t="s">
        <v>0</v>
      </c>
      <c r="Y22" s="48">
        <v>21</v>
      </c>
      <c r="Z22" s="7">
        <f t="shared" si="11"/>
        <v>45697</v>
      </c>
      <c r="AA22" s="27">
        <f t="shared" si="10"/>
        <v>44</v>
      </c>
      <c r="AB22" s="2" t="s">
        <v>0</v>
      </c>
      <c r="AC22" s="2" t="s">
        <v>0</v>
      </c>
      <c r="AD22" s="26" t="s">
        <v>0</v>
      </c>
    </row>
    <row r="23" spans="1:30" ht="16" x14ac:dyDescent="0.2">
      <c r="A23" s="6">
        <v>45585</v>
      </c>
      <c r="B23">
        <v>56</v>
      </c>
      <c r="C23" s="3">
        <f>Tableau24832[[#This Row],[Date dépôt]]+Tableau24832[[#This Row],[Délais de soutenance (jours)]]</f>
        <v>45641</v>
      </c>
      <c r="D23" s="2" t="s">
        <v>0</v>
      </c>
      <c r="E23" s="5">
        <f>21</f>
        <v>21</v>
      </c>
      <c r="F23" s="2">
        <f>Tableau24832[[#This Row],[1ère date de soutenance disponible]]-Tableau24832[[#This Row],[Délais retour des rapports (jours) ]]</f>
        <v>45620</v>
      </c>
      <c r="G23" s="2" t="s">
        <v>0</v>
      </c>
      <c r="H23" s="2" t="s">
        <v>0</v>
      </c>
      <c r="I23" s="3"/>
      <c r="J23" s="33">
        <v>45968</v>
      </c>
      <c r="K23" s="51">
        <f>K22-1</f>
        <v>79</v>
      </c>
      <c r="L23" s="41">
        <f t="shared" si="3"/>
        <v>46047</v>
      </c>
      <c r="M23" s="35" t="s">
        <v>0</v>
      </c>
      <c r="N23" s="44">
        <v>21</v>
      </c>
      <c r="O23" s="42">
        <f t="shared" si="4"/>
        <v>46026</v>
      </c>
      <c r="P23" s="36">
        <f t="shared" si="7"/>
        <v>50</v>
      </c>
      <c r="Q23" s="35" t="s">
        <v>0</v>
      </c>
      <c r="R23" s="37" t="s">
        <v>0</v>
      </c>
      <c r="S23" s="40" t="s">
        <v>0</v>
      </c>
      <c r="U23" s="28">
        <v>45646</v>
      </c>
      <c r="V23" s="52">
        <v>73</v>
      </c>
      <c r="W23" s="3">
        <f t="shared" si="8"/>
        <v>45719</v>
      </c>
      <c r="X23" s="2" t="s">
        <v>0</v>
      </c>
      <c r="Y23" s="48">
        <v>21</v>
      </c>
      <c r="Z23" s="7">
        <f t="shared" si="11"/>
        <v>45698</v>
      </c>
      <c r="AA23" s="27">
        <f t="shared" si="10"/>
        <v>44</v>
      </c>
      <c r="AB23" s="2" t="s">
        <v>0</v>
      </c>
      <c r="AC23" s="2" t="s">
        <v>0</v>
      </c>
      <c r="AD23" s="26" t="s">
        <v>0</v>
      </c>
    </row>
    <row r="24" spans="1:30" ht="16" x14ac:dyDescent="0.2">
      <c r="A24" s="6">
        <v>45586</v>
      </c>
      <c r="B24">
        <v>56</v>
      </c>
      <c r="C24" s="3">
        <f>Tableau24832[[#This Row],[Date dépôt]]+Tableau24832[[#This Row],[Délais de soutenance (jours)]]</f>
        <v>45642</v>
      </c>
      <c r="D24" s="2" t="s">
        <v>0</v>
      </c>
      <c r="E24" s="5">
        <f>21</f>
        <v>21</v>
      </c>
      <c r="F24" s="2">
        <f>Tableau24832[[#This Row],[1ère date de soutenance disponible]]-Tableau24832[[#This Row],[Délais retour des rapports (jours) ]]</f>
        <v>45621</v>
      </c>
      <c r="G24" s="2" t="s">
        <v>0</v>
      </c>
      <c r="H24" s="2" t="s">
        <v>0</v>
      </c>
      <c r="I24" s="3"/>
      <c r="J24" s="33">
        <v>45969</v>
      </c>
      <c r="K24" s="51">
        <f t="shared" si="5"/>
        <v>78</v>
      </c>
      <c r="L24" s="41">
        <f t="shared" si="3"/>
        <v>46047</v>
      </c>
      <c r="M24" s="35" t="s">
        <v>0</v>
      </c>
      <c r="N24" s="44">
        <v>21</v>
      </c>
      <c r="O24" s="42">
        <f t="shared" si="4"/>
        <v>46026</v>
      </c>
      <c r="P24" s="36">
        <f t="shared" si="7"/>
        <v>49</v>
      </c>
      <c r="Q24" s="35" t="s">
        <v>0</v>
      </c>
      <c r="R24" s="37" t="s">
        <v>0</v>
      </c>
      <c r="S24" s="40" t="s">
        <v>0</v>
      </c>
      <c r="U24" s="28">
        <v>45647</v>
      </c>
      <c r="V24" s="52">
        <v>73</v>
      </c>
      <c r="W24" s="3">
        <f t="shared" si="8"/>
        <v>45720</v>
      </c>
      <c r="X24" s="2" t="s">
        <v>0</v>
      </c>
      <c r="Y24" s="48">
        <v>21</v>
      </c>
      <c r="Z24" s="7">
        <f t="shared" si="11"/>
        <v>45699</v>
      </c>
      <c r="AA24" s="27">
        <f t="shared" si="10"/>
        <v>44</v>
      </c>
      <c r="AB24" s="2" t="s">
        <v>0</v>
      </c>
      <c r="AC24" s="2" t="s">
        <v>0</v>
      </c>
      <c r="AD24" s="26" t="s">
        <v>0</v>
      </c>
    </row>
    <row r="25" spans="1:30" ht="16" x14ac:dyDescent="0.2">
      <c r="A25" s="6">
        <v>45587</v>
      </c>
      <c r="B25">
        <v>56</v>
      </c>
      <c r="C25" s="3">
        <f>Tableau24832[[#This Row],[Date dépôt]]+Tableau24832[[#This Row],[Délais de soutenance (jours)]]</f>
        <v>45643</v>
      </c>
      <c r="D25" s="2" t="s">
        <v>0</v>
      </c>
      <c r="E25" s="5">
        <f>21</f>
        <v>21</v>
      </c>
      <c r="F25" s="2">
        <f>Tableau24832[[#This Row],[1ère date de soutenance disponible]]-Tableau24832[[#This Row],[Délais retour des rapports (jours) ]]</f>
        <v>45622</v>
      </c>
      <c r="G25" s="2" t="s">
        <v>0</v>
      </c>
      <c r="H25" s="2" t="s">
        <v>0</v>
      </c>
      <c r="I25" s="3"/>
      <c r="J25" s="33">
        <v>45970</v>
      </c>
      <c r="K25" s="51">
        <f t="shared" si="5"/>
        <v>77</v>
      </c>
      <c r="L25" s="41">
        <f t="shared" si="3"/>
        <v>46047</v>
      </c>
      <c r="M25" s="35" t="s">
        <v>0</v>
      </c>
      <c r="N25" s="44">
        <v>21</v>
      </c>
      <c r="O25" s="42">
        <f t="shared" si="4"/>
        <v>46026</v>
      </c>
      <c r="P25" s="36">
        <f t="shared" si="7"/>
        <v>48</v>
      </c>
      <c r="Q25" s="35" t="s">
        <v>0</v>
      </c>
      <c r="R25" s="37" t="s">
        <v>0</v>
      </c>
      <c r="S25" s="40" t="s">
        <v>0</v>
      </c>
      <c r="U25" s="28">
        <v>45648</v>
      </c>
      <c r="V25" s="52">
        <v>73</v>
      </c>
      <c r="W25" s="3">
        <f t="shared" si="8"/>
        <v>45721</v>
      </c>
      <c r="X25" s="2" t="s">
        <v>0</v>
      </c>
      <c r="Y25" s="48">
        <v>21</v>
      </c>
      <c r="Z25" s="7">
        <f t="shared" si="11"/>
        <v>45700</v>
      </c>
      <c r="AA25" s="27">
        <f t="shared" si="10"/>
        <v>44</v>
      </c>
      <c r="AB25" s="2" t="s">
        <v>0</v>
      </c>
      <c r="AC25" s="2" t="s">
        <v>0</v>
      </c>
      <c r="AD25" s="26" t="s">
        <v>0</v>
      </c>
    </row>
    <row r="26" spans="1:30" ht="16" x14ac:dyDescent="0.2">
      <c r="A26" s="6">
        <v>45588</v>
      </c>
      <c r="B26">
        <v>56</v>
      </c>
      <c r="C26" s="3">
        <f>Tableau24832[[#This Row],[Date dépôt]]+Tableau24832[[#This Row],[Délais de soutenance (jours)]]</f>
        <v>45644</v>
      </c>
      <c r="D26" s="2" t="s">
        <v>0</v>
      </c>
      <c r="E26" s="5">
        <f>21</f>
        <v>21</v>
      </c>
      <c r="F26" s="2">
        <f>Tableau24832[[#This Row],[1ère date de soutenance disponible]]-Tableau24832[[#This Row],[Délais retour des rapports (jours) ]]</f>
        <v>45623</v>
      </c>
      <c r="G26" s="2" t="s">
        <v>0</v>
      </c>
      <c r="H26" s="2" t="s">
        <v>0</v>
      </c>
      <c r="I26" s="3"/>
      <c r="J26" s="28">
        <v>45606</v>
      </c>
      <c r="K26" s="51">
        <f t="shared" si="5"/>
        <v>76</v>
      </c>
      <c r="L26" s="3">
        <f t="shared" ref="L26:L27" si="12">J26+K26</f>
        <v>45682</v>
      </c>
      <c r="M26" s="2" t="s">
        <v>0</v>
      </c>
      <c r="N26" s="44">
        <v>21</v>
      </c>
      <c r="O26" s="42">
        <f t="shared" si="4"/>
        <v>45661</v>
      </c>
      <c r="P26" s="27">
        <f t="shared" ref="P26:P46" si="13">O26-J26-8</f>
        <v>47</v>
      </c>
      <c r="Q26" s="2" t="s">
        <v>0</v>
      </c>
      <c r="R26" s="2" t="s">
        <v>0</v>
      </c>
      <c r="S26" s="25" t="s">
        <v>0</v>
      </c>
      <c r="U26" s="28">
        <v>45649</v>
      </c>
      <c r="V26" s="52">
        <v>73</v>
      </c>
      <c r="W26" s="3">
        <f t="shared" si="8"/>
        <v>45722</v>
      </c>
      <c r="X26" s="2" t="s">
        <v>0</v>
      </c>
      <c r="Y26" s="48">
        <v>21</v>
      </c>
      <c r="Z26" s="7">
        <f t="shared" si="11"/>
        <v>45701</v>
      </c>
      <c r="AA26" s="27">
        <f t="shared" si="10"/>
        <v>44</v>
      </c>
      <c r="AB26" s="2" t="s">
        <v>0</v>
      </c>
      <c r="AC26" s="2" t="s">
        <v>0</v>
      </c>
      <c r="AD26" s="26" t="s">
        <v>0</v>
      </c>
    </row>
    <row r="27" spans="1:30" ht="16" x14ac:dyDescent="0.2">
      <c r="A27" s="6">
        <v>45589</v>
      </c>
      <c r="B27">
        <v>56</v>
      </c>
      <c r="C27" s="3">
        <f>Tableau24832[[#This Row],[Date dépôt]]+Tableau24832[[#This Row],[Délais de soutenance (jours)]]</f>
        <v>45645</v>
      </c>
      <c r="D27" s="2" t="s">
        <v>0</v>
      </c>
      <c r="E27" s="5">
        <f>21</f>
        <v>21</v>
      </c>
      <c r="F27" s="2">
        <f>Tableau24832[[#This Row],[1ère date de soutenance disponible]]-Tableau24832[[#This Row],[Délais retour des rapports (jours) ]]</f>
        <v>45624</v>
      </c>
      <c r="G27" s="2" t="s">
        <v>0</v>
      </c>
      <c r="H27" s="2" t="s">
        <v>0</v>
      </c>
      <c r="I27" s="3"/>
      <c r="J27" s="28">
        <v>45607</v>
      </c>
      <c r="K27" s="51">
        <f t="shared" si="5"/>
        <v>75</v>
      </c>
      <c r="L27" s="3">
        <f t="shared" si="12"/>
        <v>45682</v>
      </c>
      <c r="M27" s="2" t="s">
        <v>0</v>
      </c>
      <c r="N27" s="44">
        <v>21</v>
      </c>
      <c r="O27" s="42">
        <f t="shared" ref="O27:O46" si="14">L27-N27</f>
        <v>45661</v>
      </c>
      <c r="P27" s="27">
        <f t="shared" si="13"/>
        <v>46</v>
      </c>
      <c r="Q27" s="2" t="s">
        <v>0</v>
      </c>
      <c r="R27" s="2" t="s">
        <v>0</v>
      </c>
      <c r="S27" s="25" t="s">
        <v>0</v>
      </c>
      <c r="U27" s="28">
        <v>45650</v>
      </c>
      <c r="V27" s="52">
        <v>73</v>
      </c>
      <c r="W27" s="3">
        <f t="shared" si="8"/>
        <v>45723</v>
      </c>
      <c r="X27" s="2" t="s">
        <v>0</v>
      </c>
      <c r="Y27" s="48">
        <v>21</v>
      </c>
      <c r="Z27" s="7">
        <f t="shared" si="11"/>
        <v>45702</v>
      </c>
      <c r="AA27" s="27">
        <f t="shared" si="10"/>
        <v>44</v>
      </c>
      <c r="AB27" s="2" t="s">
        <v>0</v>
      </c>
      <c r="AC27" s="2" t="s">
        <v>0</v>
      </c>
      <c r="AD27" s="26" t="s">
        <v>0</v>
      </c>
    </row>
    <row r="28" spans="1:30" ht="16" x14ac:dyDescent="0.2">
      <c r="C28" s="3"/>
      <c r="D28" s="2"/>
      <c r="E28" s="7"/>
      <c r="F28" s="2"/>
      <c r="G28" s="2"/>
      <c r="H28" s="2"/>
      <c r="I28" s="3"/>
      <c r="J28" s="28">
        <v>45608</v>
      </c>
      <c r="K28" s="51">
        <f t="shared" si="5"/>
        <v>74</v>
      </c>
      <c r="L28" s="3">
        <f t="shared" ref="L28:L46" si="15">J28+K28</f>
        <v>45682</v>
      </c>
      <c r="M28" s="2" t="s">
        <v>0</v>
      </c>
      <c r="N28" s="44">
        <v>21</v>
      </c>
      <c r="O28" s="42">
        <f t="shared" si="14"/>
        <v>45661</v>
      </c>
      <c r="P28" s="27">
        <f t="shared" si="13"/>
        <v>45</v>
      </c>
      <c r="Q28" s="2" t="s">
        <v>0</v>
      </c>
      <c r="R28" s="2" t="s">
        <v>0</v>
      </c>
      <c r="S28" s="25" t="s">
        <v>0</v>
      </c>
      <c r="U28" s="28">
        <v>45651</v>
      </c>
      <c r="V28" s="52">
        <v>73</v>
      </c>
      <c r="W28" s="3">
        <f t="shared" si="8"/>
        <v>45724</v>
      </c>
      <c r="X28" s="2" t="s">
        <v>0</v>
      </c>
      <c r="Y28" s="48">
        <v>21</v>
      </c>
      <c r="Z28" s="7">
        <f t="shared" si="11"/>
        <v>45703</v>
      </c>
      <c r="AA28" s="27">
        <f t="shared" si="10"/>
        <v>44</v>
      </c>
      <c r="AB28" s="2" t="s">
        <v>0</v>
      </c>
      <c r="AC28" s="2" t="s">
        <v>0</v>
      </c>
      <c r="AD28" s="26" t="s">
        <v>0</v>
      </c>
    </row>
    <row r="29" spans="1:30" ht="16" x14ac:dyDescent="0.2">
      <c r="A29" s="6"/>
      <c r="C29" s="30"/>
      <c r="D29" s="2"/>
      <c r="E29" s="5"/>
      <c r="F29" s="2"/>
      <c r="G29" s="2"/>
      <c r="H29" s="2"/>
      <c r="I29" s="3"/>
      <c r="J29" s="28">
        <v>45609</v>
      </c>
      <c r="K29" s="51">
        <f>K28-1</f>
        <v>73</v>
      </c>
      <c r="L29" s="3">
        <f t="shared" si="15"/>
        <v>45682</v>
      </c>
      <c r="M29" s="2" t="s">
        <v>0</v>
      </c>
      <c r="N29" s="44">
        <v>21</v>
      </c>
      <c r="O29" s="42">
        <f t="shared" si="14"/>
        <v>45661</v>
      </c>
      <c r="P29" s="27">
        <f t="shared" si="13"/>
        <v>44</v>
      </c>
      <c r="Q29" s="2" t="s">
        <v>0</v>
      </c>
      <c r="R29" s="2" t="s">
        <v>0</v>
      </c>
      <c r="S29" s="25" t="s">
        <v>0</v>
      </c>
      <c r="U29" s="28">
        <v>45652</v>
      </c>
      <c r="V29" s="52">
        <v>73</v>
      </c>
      <c r="W29" s="3">
        <f t="shared" si="8"/>
        <v>45725</v>
      </c>
      <c r="X29" s="2" t="s">
        <v>0</v>
      </c>
      <c r="Y29" s="48">
        <v>21</v>
      </c>
      <c r="Z29" s="7">
        <f t="shared" si="11"/>
        <v>45704</v>
      </c>
      <c r="AA29" s="27">
        <f t="shared" si="10"/>
        <v>44</v>
      </c>
      <c r="AB29" s="2" t="s">
        <v>0</v>
      </c>
      <c r="AC29" s="2" t="s">
        <v>0</v>
      </c>
      <c r="AD29" s="26" t="s">
        <v>0</v>
      </c>
    </row>
    <row r="30" spans="1:30" ht="16" x14ac:dyDescent="0.2">
      <c r="A30" s="6"/>
      <c r="C30" s="30"/>
      <c r="D30" s="2"/>
      <c r="E30" s="29"/>
      <c r="F30" s="2"/>
      <c r="G30" s="2"/>
      <c r="H30" s="2"/>
      <c r="I30" s="3"/>
      <c r="J30" s="28">
        <v>45610</v>
      </c>
      <c r="K30" s="51">
        <f t="shared" si="5"/>
        <v>72</v>
      </c>
      <c r="L30" s="3">
        <f t="shared" si="15"/>
        <v>45682</v>
      </c>
      <c r="M30" s="2" t="s">
        <v>0</v>
      </c>
      <c r="N30" s="44">
        <v>21</v>
      </c>
      <c r="O30" s="42">
        <f t="shared" si="14"/>
        <v>45661</v>
      </c>
      <c r="P30" s="27">
        <f t="shared" si="13"/>
        <v>43</v>
      </c>
      <c r="Q30" s="2" t="s">
        <v>0</v>
      </c>
      <c r="R30" s="2" t="s">
        <v>0</v>
      </c>
      <c r="S30" s="25" t="s">
        <v>0</v>
      </c>
      <c r="U30" s="28">
        <v>45653</v>
      </c>
      <c r="V30" s="52">
        <v>73</v>
      </c>
      <c r="W30" s="3">
        <f t="shared" si="8"/>
        <v>45726</v>
      </c>
      <c r="X30" s="2" t="s">
        <v>0</v>
      </c>
      <c r="Y30" s="48">
        <v>21</v>
      </c>
      <c r="Z30" s="7">
        <f t="shared" si="11"/>
        <v>45705</v>
      </c>
      <c r="AA30" s="27">
        <f t="shared" si="10"/>
        <v>44</v>
      </c>
      <c r="AB30" s="2" t="s">
        <v>0</v>
      </c>
      <c r="AC30" s="2" t="s">
        <v>0</v>
      </c>
      <c r="AD30" s="26" t="s">
        <v>0</v>
      </c>
    </row>
    <row r="31" spans="1:30" ht="16" x14ac:dyDescent="0.2">
      <c r="A31" s="6"/>
      <c r="C31" s="30"/>
      <c r="D31" s="2"/>
      <c r="E31" s="29"/>
      <c r="F31" s="2"/>
      <c r="G31" s="2"/>
      <c r="H31" s="2"/>
      <c r="I31" s="3"/>
      <c r="J31" s="28">
        <v>45611</v>
      </c>
      <c r="K31" s="52">
        <f t="shared" ref="K31:K46" si="16">K30-1</f>
        <v>71</v>
      </c>
      <c r="L31" s="3">
        <f t="shared" si="15"/>
        <v>45682</v>
      </c>
      <c r="M31" s="2" t="s">
        <v>0</v>
      </c>
      <c r="N31" s="44">
        <v>21</v>
      </c>
      <c r="O31" s="42">
        <f t="shared" si="14"/>
        <v>45661</v>
      </c>
      <c r="P31" s="27">
        <f t="shared" si="13"/>
        <v>42</v>
      </c>
      <c r="Q31" s="2" t="s">
        <v>0</v>
      </c>
      <c r="R31" s="2" t="s">
        <v>0</v>
      </c>
      <c r="S31" s="25" t="s">
        <v>0</v>
      </c>
      <c r="U31" s="28">
        <v>45654</v>
      </c>
      <c r="V31" s="52">
        <v>73</v>
      </c>
      <c r="W31" s="3">
        <f t="shared" si="8"/>
        <v>45727</v>
      </c>
      <c r="X31" s="2" t="s">
        <v>0</v>
      </c>
      <c r="Y31" s="48">
        <v>21</v>
      </c>
      <c r="Z31" s="7">
        <f t="shared" si="11"/>
        <v>45706</v>
      </c>
      <c r="AA31" s="27">
        <f t="shared" si="10"/>
        <v>44</v>
      </c>
      <c r="AB31" s="2" t="s">
        <v>0</v>
      </c>
      <c r="AC31" s="2" t="s">
        <v>0</v>
      </c>
      <c r="AD31" s="26" t="s">
        <v>0</v>
      </c>
    </row>
    <row r="32" spans="1:30" ht="16" x14ac:dyDescent="0.2">
      <c r="A32" s="6"/>
      <c r="C32" s="30"/>
      <c r="D32" s="2"/>
      <c r="E32" s="29"/>
      <c r="F32" s="2"/>
      <c r="G32" s="2"/>
      <c r="H32" s="2"/>
      <c r="I32" s="3"/>
      <c r="J32" s="28">
        <v>45612</v>
      </c>
      <c r="K32" s="52">
        <f t="shared" si="16"/>
        <v>70</v>
      </c>
      <c r="L32" s="3">
        <f t="shared" si="15"/>
        <v>45682</v>
      </c>
      <c r="M32" s="2" t="s">
        <v>0</v>
      </c>
      <c r="N32" s="44">
        <v>21</v>
      </c>
      <c r="O32" s="42">
        <f t="shared" si="14"/>
        <v>45661</v>
      </c>
      <c r="P32" s="27">
        <f t="shared" si="13"/>
        <v>41</v>
      </c>
      <c r="Q32" s="2" t="s">
        <v>0</v>
      </c>
      <c r="R32" s="2" t="s">
        <v>0</v>
      </c>
      <c r="S32" s="25" t="s">
        <v>0</v>
      </c>
      <c r="U32" s="28">
        <v>45655</v>
      </c>
      <c r="V32" s="52">
        <v>73</v>
      </c>
      <c r="W32" s="3">
        <f t="shared" si="8"/>
        <v>45728</v>
      </c>
      <c r="X32" s="2" t="s">
        <v>0</v>
      </c>
      <c r="Y32" s="48">
        <v>21</v>
      </c>
      <c r="Z32" s="7">
        <f t="shared" si="11"/>
        <v>45707</v>
      </c>
      <c r="AA32" s="27">
        <f t="shared" si="10"/>
        <v>44</v>
      </c>
      <c r="AB32" s="2" t="s">
        <v>0</v>
      </c>
      <c r="AC32" s="2" t="s">
        <v>0</v>
      </c>
      <c r="AD32" s="26" t="s">
        <v>0</v>
      </c>
    </row>
    <row r="33" spans="3:30" ht="16" x14ac:dyDescent="0.2">
      <c r="C33" s="3"/>
      <c r="D33" s="2"/>
      <c r="E33" s="2"/>
      <c r="F33" s="2"/>
      <c r="G33" s="2"/>
      <c r="H33" s="2"/>
      <c r="I33" s="3"/>
      <c r="J33" s="28">
        <v>45613</v>
      </c>
      <c r="K33" s="52">
        <f t="shared" si="16"/>
        <v>69</v>
      </c>
      <c r="L33" s="3">
        <f t="shared" si="15"/>
        <v>45682</v>
      </c>
      <c r="M33" s="2" t="s">
        <v>0</v>
      </c>
      <c r="N33" s="44">
        <v>21</v>
      </c>
      <c r="O33" s="42">
        <f t="shared" si="14"/>
        <v>45661</v>
      </c>
      <c r="P33" s="27">
        <f t="shared" si="13"/>
        <v>40</v>
      </c>
      <c r="Q33" s="2" t="s">
        <v>0</v>
      </c>
      <c r="R33" s="2" t="s">
        <v>0</v>
      </c>
      <c r="S33" s="25" t="s">
        <v>0</v>
      </c>
      <c r="U33" s="28">
        <v>45656</v>
      </c>
      <c r="V33" s="52">
        <v>73</v>
      </c>
      <c r="W33" s="3">
        <f t="shared" si="8"/>
        <v>45729</v>
      </c>
      <c r="X33" s="2" t="s">
        <v>0</v>
      </c>
      <c r="Y33" s="48">
        <v>21</v>
      </c>
      <c r="Z33" s="7">
        <f t="shared" si="11"/>
        <v>45708</v>
      </c>
      <c r="AA33" s="27">
        <f t="shared" si="10"/>
        <v>44</v>
      </c>
      <c r="AB33" s="2" t="s">
        <v>0</v>
      </c>
      <c r="AC33" s="2" t="s">
        <v>0</v>
      </c>
      <c r="AD33" s="26" t="s">
        <v>0</v>
      </c>
    </row>
    <row r="34" spans="3:30" ht="16" x14ac:dyDescent="0.2">
      <c r="C34" s="3"/>
      <c r="D34" s="2"/>
      <c r="E34" s="2"/>
      <c r="F34" s="2"/>
      <c r="G34" s="2"/>
      <c r="H34" s="2"/>
      <c r="I34" s="3"/>
      <c r="J34" s="28">
        <v>45614</v>
      </c>
      <c r="K34" s="52">
        <f t="shared" si="16"/>
        <v>68</v>
      </c>
      <c r="L34" s="3">
        <f t="shared" si="15"/>
        <v>45682</v>
      </c>
      <c r="M34" s="2" t="s">
        <v>0</v>
      </c>
      <c r="N34" s="44">
        <v>21</v>
      </c>
      <c r="O34" s="7">
        <f t="shared" si="14"/>
        <v>45661</v>
      </c>
      <c r="P34" s="27">
        <f t="shared" si="13"/>
        <v>39</v>
      </c>
      <c r="Q34" s="2" t="s">
        <v>0</v>
      </c>
      <c r="R34" s="2" t="s">
        <v>0</v>
      </c>
      <c r="S34" s="25" t="s">
        <v>0</v>
      </c>
      <c r="U34" s="28">
        <v>45657</v>
      </c>
      <c r="V34" s="52">
        <v>73</v>
      </c>
      <c r="W34" s="3">
        <f t="shared" si="8"/>
        <v>45730</v>
      </c>
      <c r="X34" s="2" t="s">
        <v>0</v>
      </c>
      <c r="Y34" s="48">
        <v>21</v>
      </c>
      <c r="Z34" s="7">
        <f t="shared" si="11"/>
        <v>45709</v>
      </c>
      <c r="AA34" s="27">
        <f t="shared" si="10"/>
        <v>44</v>
      </c>
      <c r="AB34" s="2" t="s">
        <v>0</v>
      </c>
      <c r="AC34" s="2" t="s">
        <v>0</v>
      </c>
      <c r="AD34" s="26" t="s">
        <v>0</v>
      </c>
    </row>
    <row r="35" spans="3:30" ht="16" x14ac:dyDescent="0.2">
      <c r="C35" s="3"/>
      <c r="D35" s="2"/>
      <c r="E35" s="2"/>
      <c r="F35" s="2"/>
      <c r="G35" s="2"/>
      <c r="H35" s="2"/>
      <c r="I35" s="3"/>
      <c r="J35" s="28">
        <v>45615</v>
      </c>
      <c r="K35" s="52">
        <f t="shared" si="16"/>
        <v>67</v>
      </c>
      <c r="L35" s="3">
        <f t="shared" si="15"/>
        <v>45682</v>
      </c>
      <c r="M35" s="2" t="s">
        <v>0</v>
      </c>
      <c r="N35" s="44">
        <v>21</v>
      </c>
      <c r="O35" s="7">
        <f t="shared" si="14"/>
        <v>45661</v>
      </c>
      <c r="P35" s="27">
        <f t="shared" si="13"/>
        <v>38</v>
      </c>
      <c r="Q35" s="2" t="s">
        <v>0</v>
      </c>
      <c r="R35" s="2" t="s">
        <v>0</v>
      </c>
      <c r="S35" s="25" t="s">
        <v>0</v>
      </c>
      <c r="U35" s="28">
        <v>45658</v>
      </c>
      <c r="V35" s="52">
        <v>73</v>
      </c>
      <c r="W35" s="3">
        <f t="shared" si="8"/>
        <v>45731</v>
      </c>
      <c r="X35" s="2" t="s">
        <v>0</v>
      </c>
      <c r="Y35" s="48">
        <v>21</v>
      </c>
      <c r="Z35" s="7">
        <f t="shared" si="11"/>
        <v>45710</v>
      </c>
      <c r="AA35" s="27">
        <f t="shared" si="10"/>
        <v>44</v>
      </c>
      <c r="AB35" s="2" t="s">
        <v>0</v>
      </c>
      <c r="AC35" s="2" t="s">
        <v>0</v>
      </c>
      <c r="AD35" s="26" t="s">
        <v>0</v>
      </c>
    </row>
    <row r="36" spans="3:30" ht="16" x14ac:dyDescent="0.2">
      <c r="C36" s="3"/>
      <c r="D36" s="2"/>
      <c r="E36" s="2"/>
      <c r="F36" s="2"/>
      <c r="G36" s="2"/>
      <c r="H36" s="2"/>
      <c r="I36" s="3"/>
      <c r="J36" s="28">
        <v>45616</v>
      </c>
      <c r="K36" s="52">
        <f t="shared" si="16"/>
        <v>66</v>
      </c>
      <c r="L36" s="3">
        <f t="shared" si="15"/>
        <v>45682</v>
      </c>
      <c r="M36" s="2" t="s">
        <v>0</v>
      </c>
      <c r="N36" s="44">
        <v>21</v>
      </c>
      <c r="O36" s="7">
        <f t="shared" si="14"/>
        <v>45661</v>
      </c>
      <c r="P36" s="27">
        <f t="shared" si="13"/>
        <v>37</v>
      </c>
      <c r="Q36" s="2" t="s">
        <v>0</v>
      </c>
      <c r="R36" s="2" t="s">
        <v>0</v>
      </c>
      <c r="S36" s="25" t="s">
        <v>0</v>
      </c>
      <c r="U36" s="28">
        <v>45659</v>
      </c>
      <c r="V36" s="52">
        <v>73</v>
      </c>
      <c r="W36" s="3">
        <f t="shared" si="8"/>
        <v>45732</v>
      </c>
      <c r="X36" s="2" t="s">
        <v>0</v>
      </c>
      <c r="Y36" s="48">
        <v>21</v>
      </c>
      <c r="Z36" s="7">
        <f t="shared" si="11"/>
        <v>45711</v>
      </c>
      <c r="AA36" s="27">
        <f t="shared" si="10"/>
        <v>44</v>
      </c>
      <c r="AB36" s="2" t="s">
        <v>0</v>
      </c>
      <c r="AC36" s="2" t="s">
        <v>0</v>
      </c>
      <c r="AD36" s="26" t="s">
        <v>0</v>
      </c>
    </row>
    <row r="37" spans="3:30" ht="16" x14ac:dyDescent="0.2">
      <c r="C37" s="3"/>
      <c r="D37" s="2"/>
      <c r="E37" s="2"/>
      <c r="F37" s="2"/>
      <c r="G37" s="2"/>
      <c r="H37" s="2"/>
      <c r="I37" s="3"/>
      <c r="J37" s="28">
        <v>45617</v>
      </c>
      <c r="K37" s="52">
        <f t="shared" si="16"/>
        <v>65</v>
      </c>
      <c r="L37" s="3">
        <f t="shared" si="15"/>
        <v>45682</v>
      </c>
      <c r="M37" s="2" t="s">
        <v>0</v>
      </c>
      <c r="N37" s="44">
        <v>21</v>
      </c>
      <c r="O37" s="7">
        <f t="shared" si="14"/>
        <v>45661</v>
      </c>
      <c r="P37" s="27">
        <f t="shared" si="13"/>
        <v>36</v>
      </c>
      <c r="Q37" s="2" t="s">
        <v>0</v>
      </c>
      <c r="R37" s="2" t="s">
        <v>0</v>
      </c>
      <c r="S37" s="25" t="s">
        <v>0</v>
      </c>
      <c r="U37" s="28">
        <v>45660</v>
      </c>
      <c r="V37" s="52">
        <v>73</v>
      </c>
      <c r="W37" s="3">
        <f t="shared" si="8"/>
        <v>45733</v>
      </c>
      <c r="X37" s="2" t="s">
        <v>0</v>
      </c>
      <c r="Y37" s="48">
        <v>21</v>
      </c>
      <c r="Z37" s="7">
        <f t="shared" si="11"/>
        <v>45712</v>
      </c>
      <c r="AA37" s="27">
        <f t="shared" si="10"/>
        <v>44</v>
      </c>
      <c r="AB37" s="2" t="s">
        <v>0</v>
      </c>
      <c r="AC37" s="2" t="s">
        <v>0</v>
      </c>
      <c r="AD37" s="26" t="s">
        <v>0</v>
      </c>
    </row>
    <row r="38" spans="3:30" ht="16" x14ac:dyDescent="0.2">
      <c r="C38" s="3"/>
      <c r="D38" s="2"/>
      <c r="E38" s="2"/>
      <c r="F38" s="2"/>
      <c r="G38" s="2"/>
      <c r="H38" s="2"/>
      <c r="I38" s="3"/>
      <c r="J38" s="28">
        <v>45618</v>
      </c>
      <c r="K38" s="52">
        <f t="shared" si="16"/>
        <v>64</v>
      </c>
      <c r="L38" s="3">
        <f t="shared" si="15"/>
        <v>45682</v>
      </c>
      <c r="M38" s="2" t="s">
        <v>0</v>
      </c>
      <c r="N38" s="44">
        <v>21</v>
      </c>
      <c r="O38" s="7">
        <f t="shared" si="14"/>
        <v>45661</v>
      </c>
      <c r="P38" s="27">
        <f t="shared" si="13"/>
        <v>35</v>
      </c>
      <c r="Q38" s="2" t="s">
        <v>0</v>
      </c>
      <c r="R38" s="2" t="s">
        <v>0</v>
      </c>
      <c r="S38" s="25" t="s">
        <v>0</v>
      </c>
      <c r="U38" s="28"/>
      <c r="V38" s="32"/>
      <c r="W38" s="3"/>
      <c r="X38" s="2"/>
      <c r="Y38" s="31"/>
      <c r="Z38" s="7"/>
      <c r="AA38" s="27"/>
      <c r="AB38" s="2"/>
      <c r="AC38" s="2"/>
      <c r="AD38" s="26"/>
    </row>
    <row r="39" spans="3:30" ht="16" x14ac:dyDescent="0.2">
      <c r="C39" s="3"/>
      <c r="D39" s="2"/>
      <c r="E39" s="2"/>
      <c r="F39" s="2"/>
      <c r="G39" s="2"/>
      <c r="H39" s="2"/>
      <c r="I39" s="3"/>
      <c r="J39" s="28">
        <v>45619</v>
      </c>
      <c r="K39" s="52">
        <f t="shared" si="16"/>
        <v>63</v>
      </c>
      <c r="L39" s="3">
        <f t="shared" si="15"/>
        <v>45682</v>
      </c>
      <c r="M39" s="2" t="s">
        <v>0</v>
      </c>
      <c r="N39" s="49">
        <v>21</v>
      </c>
      <c r="O39" s="7">
        <f t="shared" si="14"/>
        <v>45661</v>
      </c>
      <c r="P39" s="27">
        <f t="shared" si="13"/>
        <v>34</v>
      </c>
      <c r="Q39" s="2" t="s">
        <v>0</v>
      </c>
      <c r="R39" s="2" t="s">
        <v>0</v>
      </c>
      <c r="S39" s="25" t="s">
        <v>0</v>
      </c>
      <c r="X39" s="5"/>
      <c r="Y39" s="5"/>
      <c r="Z39" s="4"/>
    </row>
    <row r="40" spans="3:30" ht="16" x14ac:dyDescent="0.2">
      <c r="C40" s="3"/>
      <c r="D40" s="2"/>
      <c r="E40" s="2"/>
      <c r="F40" s="2"/>
      <c r="G40" s="2"/>
      <c r="H40" s="2"/>
      <c r="I40" s="3"/>
      <c r="J40" s="28">
        <v>45620</v>
      </c>
      <c r="K40" s="52">
        <f t="shared" si="16"/>
        <v>62</v>
      </c>
      <c r="L40" s="3">
        <f t="shared" si="15"/>
        <v>45682</v>
      </c>
      <c r="M40" s="2" t="s">
        <v>0</v>
      </c>
      <c r="N40" s="48">
        <v>21</v>
      </c>
      <c r="O40" s="7">
        <f t="shared" si="14"/>
        <v>45661</v>
      </c>
      <c r="P40" s="53">
        <f>O40-J40-8</f>
        <v>33</v>
      </c>
      <c r="Q40" s="2" t="s">
        <v>0</v>
      </c>
      <c r="R40" s="2" t="s">
        <v>0</v>
      </c>
      <c r="S40" s="25" t="s">
        <v>0</v>
      </c>
      <c r="U40" s="28">
        <v>45661</v>
      </c>
      <c r="V40" s="52">
        <v>56</v>
      </c>
      <c r="W40" s="3">
        <f>U40+V40</f>
        <v>45717</v>
      </c>
      <c r="X40" s="2" t="s">
        <v>0</v>
      </c>
      <c r="Y40" s="48">
        <v>21</v>
      </c>
      <c r="Z40" s="7">
        <f t="shared" ref="Z40" si="17">W40-Y40</f>
        <v>45696</v>
      </c>
      <c r="AA40" s="27">
        <f>Z40-U40-8</f>
        <v>27</v>
      </c>
      <c r="AB40" s="2" t="s">
        <v>0</v>
      </c>
      <c r="AC40" s="2" t="s">
        <v>0</v>
      </c>
      <c r="AD40" s="26" t="s">
        <v>0</v>
      </c>
    </row>
    <row r="41" spans="3:30" ht="16" x14ac:dyDescent="0.2">
      <c r="C41" s="3"/>
      <c r="D41" s="2"/>
      <c r="E41" s="2"/>
      <c r="F41" s="2"/>
      <c r="G41" s="2"/>
      <c r="H41" s="2"/>
      <c r="I41" s="3"/>
      <c r="J41" s="28">
        <v>45621</v>
      </c>
      <c r="K41" s="52">
        <f t="shared" si="16"/>
        <v>61</v>
      </c>
      <c r="L41" s="3">
        <f t="shared" si="15"/>
        <v>45682</v>
      </c>
      <c r="M41" s="2" t="s">
        <v>0</v>
      </c>
      <c r="N41" s="48">
        <v>21</v>
      </c>
      <c r="O41" s="42">
        <f t="shared" si="14"/>
        <v>45661</v>
      </c>
      <c r="P41" s="53">
        <f t="shared" si="13"/>
        <v>32</v>
      </c>
      <c r="Q41" s="2" t="s">
        <v>0</v>
      </c>
      <c r="R41" s="2" t="s">
        <v>0</v>
      </c>
      <c r="S41" s="25" t="s">
        <v>0</v>
      </c>
      <c r="X41" s="5"/>
      <c r="Y41" s="5"/>
      <c r="Z41" s="4"/>
    </row>
    <row r="42" spans="3:30" ht="16" x14ac:dyDescent="0.2">
      <c r="C42" s="3"/>
      <c r="D42" s="2"/>
      <c r="E42" s="2"/>
      <c r="F42" s="2"/>
      <c r="G42" s="2"/>
      <c r="H42" s="2"/>
      <c r="I42" s="3"/>
      <c r="J42" s="28">
        <v>45622</v>
      </c>
      <c r="K42" s="52">
        <f t="shared" si="16"/>
        <v>60</v>
      </c>
      <c r="L42" s="3">
        <f t="shared" si="15"/>
        <v>45682</v>
      </c>
      <c r="M42" s="2" t="s">
        <v>0</v>
      </c>
      <c r="N42" s="48">
        <v>21</v>
      </c>
      <c r="O42" s="7">
        <f t="shared" si="14"/>
        <v>45661</v>
      </c>
      <c r="P42" s="53">
        <f t="shared" si="13"/>
        <v>31</v>
      </c>
      <c r="Q42" s="2" t="s">
        <v>0</v>
      </c>
      <c r="R42" s="2" t="s">
        <v>0</v>
      </c>
      <c r="S42" s="25" t="s">
        <v>0</v>
      </c>
      <c r="X42" s="5"/>
      <c r="Y42" s="5"/>
      <c r="Z42" s="4"/>
    </row>
    <row r="43" spans="3:30" ht="16" x14ac:dyDescent="0.2">
      <c r="C43" s="3"/>
      <c r="D43" s="2"/>
      <c r="E43" s="2"/>
      <c r="F43" s="2"/>
      <c r="G43" s="2"/>
      <c r="H43" s="2"/>
      <c r="I43" s="3"/>
      <c r="J43" s="28">
        <v>45623</v>
      </c>
      <c r="K43" s="52">
        <f t="shared" si="16"/>
        <v>59</v>
      </c>
      <c r="L43" s="3">
        <f t="shared" si="15"/>
        <v>45682</v>
      </c>
      <c r="M43" s="2" t="s">
        <v>0</v>
      </c>
      <c r="N43" s="48">
        <v>21</v>
      </c>
      <c r="O43" s="7">
        <f t="shared" si="14"/>
        <v>45661</v>
      </c>
      <c r="P43" s="53">
        <f t="shared" si="13"/>
        <v>30</v>
      </c>
      <c r="Q43" s="2" t="s">
        <v>0</v>
      </c>
      <c r="R43" s="2" t="s">
        <v>0</v>
      </c>
      <c r="S43" s="25" t="s">
        <v>0</v>
      </c>
      <c r="X43" s="5"/>
      <c r="Y43" s="5"/>
      <c r="Z43" s="4"/>
    </row>
    <row r="44" spans="3:30" ht="16" x14ac:dyDescent="0.2">
      <c r="C44" s="3"/>
      <c r="D44" s="2"/>
      <c r="E44" s="2"/>
      <c r="F44" s="2"/>
      <c r="G44" s="2"/>
      <c r="H44" s="2"/>
      <c r="I44" s="3"/>
      <c r="J44" s="28">
        <v>45624</v>
      </c>
      <c r="K44" s="52">
        <f t="shared" si="16"/>
        <v>58</v>
      </c>
      <c r="L44" s="3">
        <f t="shared" si="15"/>
        <v>45682</v>
      </c>
      <c r="M44" s="2" t="s">
        <v>0</v>
      </c>
      <c r="N44" s="48">
        <v>21</v>
      </c>
      <c r="O44" s="7">
        <f t="shared" si="14"/>
        <v>45661</v>
      </c>
      <c r="P44" s="53">
        <f t="shared" si="13"/>
        <v>29</v>
      </c>
      <c r="Q44" s="2" t="s">
        <v>0</v>
      </c>
      <c r="R44" s="2" t="s">
        <v>0</v>
      </c>
      <c r="S44" s="25" t="s">
        <v>0</v>
      </c>
      <c r="X44" s="5"/>
      <c r="Y44" s="5"/>
      <c r="Z44" s="4"/>
    </row>
    <row r="45" spans="3:30" ht="16" x14ac:dyDescent="0.2">
      <c r="C45" s="3"/>
      <c r="D45" s="2"/>
      <c r="E45" s="2"/>
      <c r="F45" s="2"/>
      <c r="G45" s="2"/>
      <c r="H45" s="2"/>
      <c r="I45" s="3"/>
      <c r="J45" s="28">
        <v>45625</v>
      </c>
      <c r="K45" s="52">
        <f t="shared" si="16"/>
        <v>57</v>
      </c>
      <c r="L45" s="3">
        <f t="shared" si="15"/>
        <v>45682</v>
      </c>
      <c r="M45" s="2" t="s">
        <v>0</v>
      </c>
      <c r="N45" s="48">
        <v>21</v>
      </c>
      <c r="O45" s="7">
        <f t="shared" si="14"/>
        <v>45661</v>
      </c>
      <c r="P45" s="53">
        <f t="shared" si="13"/>
        <v>28</v>
      </c>
      <c r="Q45" s="2" t="s">
        <v>0</v>
      </c>
      <c r="R45" s="2" t="s">
        <v>0</v>
      </c>
      <c r="S45" s="25" t="s">
        <v>0</v>
      </c>
      <c r="X45" s="5"/>
      <c r="Y45" s="5"/>
      <c r="Z45" s="4"/>
    </row>
    <row r="46" spans="3:30" ht="16" x14ac:dyDescent="0.2">
      <c r="C46" s="3"/>
      <c r="D46" s="2"/>
      <c r="E46" s="2"/>
      <c r="F46" s="2"/>
      <c r="G46" s="2"/>
      <c r="H46" s="2"/>
      <c r="I46" s="3"/>
      <c r="J46" s="28">
        <v>45626</v>
      </c>
      <c r="K46" s="54">
        <f t="shared" si="16"/>
        <v>56</v>
      </c>
      <c r="L46" s="3">
        <f t="shared" si="15"/>
        <v>45682</v>
      </c>
      <c r="M46" s="2" t="s">
        <v>0</v>
      </c>
      <c r="N46" s="48">
        <v>21</v>
      </c>
      <c r="O46" s="7">
        <f t="shared" si="14"/>
        <v>45661</v>
      </c>
      <c r="P46" s="53">
        <f t="shared" si="13"/>
        <v>27</v>
      </c>
      <c r="Q46" s="2" t="s">
        <v>0</v>
      </c>
      <c r="R46" s="2" t="s">
        <v>0</v>
      </c>
      <c r="S46" s="25" t="s">
        <v>0</v>
      </c>
      <c r="U46" s="2"/>
    </row>
    <row r="47" spans="3:30" x14ac:dyDescent="0.2">
      <c r="C47" s="3"/>
      <c r="D47" s="2"/>
      <c r="E47" s="2"/>
      <c r="F47" s="2"/>
      <c r="G47" s="2"/>
      <c r="H47" s="2"/>
      <c r="I47" s="3"/>
    </row>
    <row r="48" spans="3:30" x14ac:dyDescent="0.2">
      <c r="C48" s="3"/>
      <c r="D48" s="2"/>
      <c r="E48" s="2"/>
      <c r="F48" s="2"/>
      <c r="G48" s="2"/>
      <c r="H48" s="2"/>
      <c r="I48" s="3"/>
    </row>
    <row r="49" spans="3:9" x14ac:dyDescent="0.2">
      <c r="C49" s="3"/>
      <c r="D49" s="2"/>
      <c r="E49" s="2"/>
      <c r="F49" s="2"/>
      <c r="G49" s="2"/>
      <c r="H49" s="2"/>
      <c r="I49" s="3"/>
    </row>
    <row r="50" spans="3:9" x14ac:dyDescent="0.2">
      <c r="C50" s="3"/>
      <c r="D50" s="2"/>
      <c r="E50" s="2"/>
      <c r="F50" s="2"/>
      <c r="G50" s="2"/>
      <c r="H50" s="2"/>
      <c r="I50" s="3"/>
    </row>
    <row r="51" spans="3:9" x14ac:dyDescent="0.2">
      <c r="C51" s="3"/>
      <c r="D51" s="2"/>
      <c r="E51" s="2"/>
      <c r="F51" s="2"/>
      <c r="G51" s="2"/>
      <c r="H51" s="2"/>
      <c r="I51" s="3"/>
    </row>
    <row r="52" spans="3:9" x14ac:dyDescent="0.2">
      <c r="C52" s="3"/>
      <c r="D52" s="2"/>
      <c r="E52" s="2"/>
      <c r="F52" s="2"/>
      <c r="G52" s="2"/>
      <c r="H52" s="2"/>
      <c r="I52" s="3"/>
    </row>
    <row r="53" spans="3:9" x14ac:dyDescent="0.2">
      <c r="C53" s="3"/>
      <c r="D53" s="2"/>
      <c r="E53" s="2"/>
      <c r="F53" s="2"/>
      <c r="G53" s="2"/>
      <c r="H53" s="2"/>
      <c r="I53" s="3"/>
    </row>
    <row r="54" spans="3:9" x14ac:dyDescent="0.2">
      <c r="D54" s="2"/>
      <c r="E54" s="2"/>
    </row>
    <row r="55" spans="3:9" x14ac:dyDescent="0.2">
      <c r="D55" s="2"/>
      <c r="E55" s="2"/>
    </row>
    <row r="56" spans="3:9" x14ac:dyDescent="0.2">
      <c r="D56" s="2"/>
      <c r="E56" s="2"/>
    </row>
    <row r="57" spans="3:9" x14ac:dyDescent="0.2">
      <c r="D57" s="2"/>
      <c r="E57" s="2"/>
    </row>
    <row r="58" spans="3:9" x14ac:dyDescent="0.2">
      <c r="D58" s="2"/>
      <c r="E58" s="2"/>
    </row>
    <row r="59" spans="3:9" x14ac:dyDescent="0.2">
      <c r="D59" s="2"/>
      <c r="E59" s="2"/>
    </row>
    <row r="60" spans="3:9" x14ac:dyDescent="0.2">
      <c r="D60" s="2"/>
      <c r="E60" s="2"/>
    </row>
    <row r="61" spans="3:9" x14ac:dyDescent="0.2">
      <c r="D61" s="2"/>
      <c r="E61" s="2"/>
    </row>
    <row r="62" spans="3:9" x14ac:dyDescent="0.2">
      <c r="D62" s="2"/>
      <c r="E62" s="2"/>
    </row>
    <row r="63" spans="3:9" x14ac:dyDescent="0.2">
      <c r="D63" s="2"/>
      <c r="E63" s="2"/>
    </row>
    <row r="64" spans="3:9" x14ac:dyDescent="0.2">
      <c r="D64" s="2"/>
      <c r="E64" s="2"/>
    </row>
    <row r="65" spans="4:5" x14ac:dyDescent="0.2">
      <c r="D65" s="2"/>
      <c r="E65" s="2"/>
    </row>
    <row r="66" spans="4:5" x14ac:dyDescent="0.2">
      <c r="D66" s="2"/>
      <c r="E66" s="2"/>
    </row>
    <row r="67" spans="4:5" x14ac:dyDescent="0.2">
      <c r="D67" s="2"/>
      <c r="E67" s="2"/>
    </row>
    <row r="68" spans="4:5" x14ac:dyDescent="0.2">
      <c r="D68" s="2"/>
      <c r="E68" s="2"/>
    </row>
    <row r="69" spans="4:5" x14ac:dyDescent="0.2">
      <c r="D69" s="2"/>
      <c r="E69" s="2"/>
    </row>
    <row r="70" spans="4:5" x14ac:dyDescent="0.2">
      <c r="D70" s="2"/>
      <c r="E70" s="2"/>
    </row>
    <row r="71" spans="4:5" x14ac:dyDescent="0.2">
      <c r="D71" s="2"/>
      <c r="E71" s="2"/>
    </row>
    <row r="72" spans="4:5" x14ac:dyDescent="0.2">
      <c r="D72" s="2"/>
      <c r="E72" s="2"/>
    </row>
    <row r="73" spans="4:5" x14ac:dyDescent="0.2">
      <c r="D73" s="2"/>
      <c r="E73" s="2"/>
    </row>
    <row r="74" spans="4:5" x14ac:dyDescent="0.2">
      <c r="D74" s="2"/>
      <c r="E74" s="2"/>
    </row>
    <row r="75" spans="4:5" x14ac:dyDescent="0.2">
      <c r="D75" s="2"/>
      <c r="E75" s="2"/>
    </row>
    <row r="76" spans="4:5" x14ac:dyDescent="0.2">
      <c r="D76" s="2"/>
      <c r="E76" s="2"/>
    </row>
    <row r="77" spans="4:5" x14ac:dyDescent="0.2">
      <c r="D77" s="2"/>
      <c r="E77" s="2"/>
    </row>
    <row r="78" spans="4:5" x14ac:dyDescent="0.2">
      <c r="D78" s="2"/>
      <c r="E78" s="2"/>
    </row>
    <row r="79" spans="4:5" x14ac:dyDescent="0.2">
      <c r="D79" s="2"/>
      <c r="E79" s="2"/>
    </row>
    <row r="80" spans="4:5" x14ac:dyDescent="0.2">
      <c r="D80" s="2"/>
      <c r="E80" s="2"/>
    </row>
    <row r="81" spans="4:5" x14ac:dyDescent="0.2">
      <c r="D81" s="2"/>
      <c r="E81" s="2"/>
    </row>
    <row r="82" spans="4:5" x14ac:dyDescent="0.2">
      <c r="D82" s="2"/>
      <c r="E82" s="2"/>
    </row>
    <row r="83" spans="4:5" x14ac:dyDescent="0.2">
      <c r="D83" s="2"/>
      <c r="E83" s="2"/>
    </row>
    <row r="84" spans="4:5" x14ac:dyDescent="0.2">
      <c r="D84" s="2"/>
      <c r="E84" s="2"/>
    </row>
    <row r="85" spans="4:5" x14ac:dyDescent="0.2">
      <c r="D85" s="2"/>
      <c r="E85" s="2"/>
    </row>
    <row r="86" spans="4:5" x14ac:dyDescent="0.2">
      <c r="D86" s="2"/>
      <c r="E86" s="2"/>
    </row>
    <row r="87" spans="4:5" x14ac:dyDescent="0.2">
      <c r="D87" s="2"/>
      <c r="E87" s="2"/>
    </row>
    <row r="88" spans="4:5" x14ac:dyDescent="0.2">
      <c r="D88" s="2"/>
      <c r="E88" s="2"/>
    </row>
    <row r="89" spans="4:5" x14ac:dyDescent="0.2">
      <c r="D89" s="2"/>
      <c r="E89" s="2"/>
    </row>
    <row r="90" spans="4:5" x14ac:dyDescent="0.2">
      <c r="D90" s="2"/>
      <c r="E90" s="2"/>
    </row>
    <row r="91" spans="4:5" x14ac:dyDescent="0.2">
      <c r="D91" s="2"/>
      <c r="E91" s="2"/>
    </row>
    <row r="92" spans="4:5" x14ac:dyDescent="0.2">
      <c r="D92" s="2"/>
      <c r="E92" s="2"/>
    </row>
    <row r="93" spans="4:5" x14ac:dyDescent="0.2">
      <c r="D93" s="2"/>
      <c r="E93" s="2"/>
    </row>
    <row r="94" spans="4:5" x14ac:dyDescent="0.2">
      <c r="D94" s="2"/>
      <c r="E94" s="2"/>
    </row>
    <row r="95" spans="4:5" x14ac:dyDescent="0.2">
      <c r="D95" s="2"/>
      <c r="E95" s="2"/>
    </row>
    <row r="96" spans="4:5" x14ac:dyDescent="0.2">
      <c r="D96" s="2"/>
      <c r="E96" s="2"/>
    </row>
    <row r="97" spans="4:5" x14ac:dyDescent="0.2">
      <c r="D97" s="2"/>
      <c r="E97" s="2"/>
    </row>
    <row r="98" spans="4:5" x14ac:dyDescent="0.2">
      <c r="D98" s="2"/>
      <c r="E98" s="2"/>
    </row>
    <row r="99" spans="4:5" x14ac:dyDescent="0.2">
      <c r="D99" s="2"/>
      <c r="E99" s="2"/>
    </row>
    <row r="100" spans="4:5" x14ac:dyDescent="0.2">
      <c r="D100" s="2"/>
      <c r="E100" s="2"/>
    </row>
    <row r="101" spans="4:5" x14ac:dyDescent="0.2">
      <c r="D101" s="2"/>
      <c r="E101" s="2"/>
    </row>
    <row r="102" spans="4:5" x14ac:dyDescent="0.2">
      <c r="D102" s="2"/>
      <c r="E102" s="2"/>
    </row>
    <row r="103" spans="4:5" x14ac:dyDescent="0.2">
      <c r="D103" s="2"/>
      <c r="E103" s="2"/>
    </row>
    <row r="104" spans="4:5" x14ac:dyDescent="0.2">
      <c r="D104" s="2"/>
      <c r="E104" s="2"/>
    </row>
    <row r="105" spans="4:5" x14ac:dyDescent="0.2">
      <c r="D105" s="2"/>
      <c r="E105" s="2"/>
    </row>
    <row r="106" spans="4:5" x14ac:dyDescent="0.2">
      <c r="D106" s="2"/>
      <c r="E106" s="2"/>
    </row>
    <row r="107" spans="4:5" x14ac:dyDescent="0.2">
      <c r="D107" s="2"/>
      <c r="E107" s="2"/>
    </row>
    <row r="108" spans="4:5" x14ac:dyDescent="0.2">
      <c r="D108" s="2"/>
      <c r="E108" s="2"/>
    </row>
    <row r="109" spans="4:5" x14ac:dyDescent="0.2">
      <c r="D109" s="2"/>
      <c r="E109" s="2"/>
    </row>
    <row r="110" spans="4:5" x14ac:dyDescent="0.2">
      <c r="D110" s="2"/>
      <c r="E110" s="2"/>
    </row>
    <row r="111" spans="4:5" x14ac:dyDescent="0.2">
      <c r="D111" s="2"/>
      <c r="E111" s="2"/>
    </row>
    <row r="112" spans="4:5" x14ac:dyDescent="0.2">
      <c r="D112" s="2"/>
      <c r="E112" s="2"/>
    </row>
    <row r="113" spans="4:5" x14ac:dyDescent="0.2">
      <c r="D113" s="2"/>
      <c r="E113" s="2"/>
    </row>
    <row r="114" spans="4:5" x14ac:dyDescent="0.2">
      <c r="D114" s="2"/>
      <c r="E114" s="2"/>
    </row>
    <row r="115" spans="4:5" x14ac:dyDescent="0.2">
      <c r="D115" s="2"/>
      <c r="E115" s="2"/>
    </row>
    <row r="116" spans="4:5" x14ac:dyDescent="0.2">
      <c r="D116" s="2"/>
      <c r="E116" s="2"/>
    </row>
    <row r="117" spans="4:5" x14ac:dyDescent="0.2">
      <c r="D117" s="2"/>
      <c r="E117" s="2"/>
    </row>
    <row r="118" spans="4:5" x14ac:dyDescent="0.2">
      <c r="D118" s="2"/>
      <c r="E118" s="2"/>
    </row>
    <row r="119" spans="4:5" x14ac:dyDescent="0.2">
      <c r="D119" s="2"/>
      <c r="E119" s="2"/>
    </row>
    <row r="120" spans="4:5" x14ac:dyDescent="0.2">
      <c r="D120" s="2"/>
      <c r="E120" s="2"/>
    </row>
    <row r="121" spans="4:5" x14ac:dyDescent="0.2">
      <c r="D121" s="2"/>
      <c r="E121" s="2"/>
    </row>
    <row r="122" spans="4:5" x14ac:dyDescent="0.2">
      <c r="D122" s="2"/>
      <c r="E122" s="2"/>
    </row>
    <row r="123" spans="4:5" x14ac:dyDescent="0.2">
      <c r="D123" s="2"/>
      <c r="E123" s="2"/>
    </row>
    <row r="124" spans="4:5" x14ac:dyDescent="0.2">
      <c r="D124" s="2"/>
      <c r="E124" s="2"/>
    </row>
    <row r="125" spans="4:5" x14ac:dyDescent="0.2">
      <c r="D125" s="2"/>
      <c r="E125" s="2"/>
    </row>
    <row r="126" spans="4:5" x14ac:dyDescent="0.2">
      <c r="D126" s="2"/>
      <c r="E126" s="2"/>
    </row>
    <row r="127" spans="4:5" x14ac:dyDescent="0.2">
      <c r="D127" s="2"/>
      <c r="E127" s="2"/>
    </row>
    <row r="128" spans="4:5" x14ac:dyDescent="0.2">
      <c r="D128" s="2"/>
      <c r="E128" s="2"/>
    </row>
    <row r="129" spans="4:5" x14ac:dyDescent="0.2">
      <c r="D129" s="2"/>
      <c r="E129" s="2"/>
    </row>
    <row r="130" spans="4:5" x14ac:dyDescent="0.2">
      <c r="D130" s="2"/>
      <c r="E130" s="2"/>
    </row>
    <row r="131" spans="4:5" x14ac:dyDescent="0.2">
      <c r="D131" s="2"/>
      <c r="E131" s="2"/>
    </row>
    <row r="132" spans="4:5" x14ac:dyDescent="0.2">
      <c r="D132" s="2"/>
      <c r="E132" s="2"/>
    </row>
    <row r="133" spans="4:5" x14ac:dyDescent="0.2">
      <c r="D133" s="2"/>
      <c r="E133" s="2"/>
    </row>
    <row r="134" spans="4:5" x14ac:dyDescent="0.2">
      <c r="D134" s="2"/>
      <c r="E134" s="2"/>
    </row>
    <row r="135" spans="4:5" x14ac:dyDescent="0.2">
      <c r="D135" s="2"/>
      <c r="E135" s="2"/>
    </row>
    <row r="136" spans="4:5" x14ac:dyDescent="0.2">
      <c r="D136" s="2"/>
      <c r="E136" s="2"/>
    </row>
    <row r="137" spans="4:5" x14ac:dyDescent="0.2">
      <c r="D137" s="2"/>
      <c r="E137" s="2"/>
    </row>
    <row r="138" spans="4:5" x14ac:dyDescent="0.2">
      <c r="D138" s="2"/>
      <c r="E138" s="2"/>
    </row>
    <row r="139" spans="4:5" x14ac:dyDescent="0.2">
      <c r="D139" s="2"/>
      <c r="E139" s="2"/>
    </row>
    <row r="140" spans="4:5" x14ac:dyDescent="0.2">
      <c r="D140" s="2"/>
      <c r="E140" s="2"/>
    </row>
    <row r="141" spans="4:5" x14ac:dyDescent="0.2">
      <c r="D141" s="2"/>
      <c r="E141" s="2"/>
    </row>
    <row r="142" spans="4:5" x14ac:dyDescent="0.2">
      <c r="D142" s="2"/>
      <c r="E142" s="2"/>
    </row>
    <row r="143" spans="4:5" x14ac:dyDescent="0.2">
      <c r="D143" s="2"/>
      <c r="E143" s="2"/>
    </row>
    <row r="144" spans="4:5" x14ac:dyDescent="0.2">
      <c r="D144" s="2"/>
      <c r="E144" s="2"/>
    </row>
    <row r="145" spans="4:5" x14ac:dyDescent="0.2">
      <c r="D145" s="2"/>
      <c r="E145" s="2"/>
    </row>
    <row r="146" spans="4:5" x14ac:dyDescent="0.2">
      <c r="D146" s="2"/>
      <c r="E146" s="2"/>
    </row>
    <row r="147" spans="4:5" x14ac:dyDescent="0.2">
      <c r="D147" s="2"/>
      <c r="E147" s="2"/>
    </row>
    <row r="148" spans="4:5" x14ac:dyDescent="0.2">
      <c r="D148" s="2"/>
      <c r="E148" s="2"/>
    </row>
    <row r="149" spans="4:5" x14ac:dyDescent="0.2">
      <c r="D149" s="2"/>
      <c r="E149" s="2"/>
    </row>
    <row r="150" spans="4:5" x14ac:dyDescent="0.2">
      <c r="D150" s="2"/>
      <c r="E150" s="2"/>
    </row>
    <row r="151" spans="4:5" x14ac:dyDescent="0.2">
      <c r="D151" s="2"/>
      <c r="E151" s="2"/>
    </row>
    <row r="152" spans="4:5" x14ac:dyDescent="0.2">
      <c r="D152" s="2"/>
      <c r="E152" s="2"/>
    </row>
    <row r="153" spans="4:5" x14ac:dyDescent="0.2">
      <c r="D153" s="2"/>
      <c r="E153" s="2"/>
    </row>
  </sheetData>
  <mergeCells count="1">
    <mergeCell ref="U1:AD1"/>
  </mergeCells>
  <phoneticPr fontId="9" type="noConversion"/>
  <pageMargins left="0.70866141732283472" right="0.70866141732283472" top="0.74803149606299213" bottom="0.74803149606299213" header="0.31496062992125984" footer="0.31496062992125984"/>
  <pageSetup paperSize="8" scale="83" fitToWidth="3" fitToHeight="4" orientation="portrait" r:id="rId1"/>
  <headerFooter>
    <oddHeader>&amp;F</oddHeader>
  </headerFooter>
  <colBreaks count="2" manualBreakCount="2">
    <brk id="9" max="1048575" man="1"/>
    <brk id="19" max="1048575" man="1"/>
  </colBreak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 Noel 2026</vt:lpstr>
      <vt:lpstr>'calendrier Noel 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GARKUN Kateryna</dc:creator>
  <cp:lastModifiedBy>DIADHIOU Sonia</cp:lastModifiedBy>
  <cp:lastPrinted>2025-10-21T09:49:05Z</cp:lastPrinted>
  <dcterms:created xsi:type="dcterms:W3CDTF">2024-10-02T14:08:27Z</dcterms:created>
  <dcterms:modified xsi:type="dcterms:W3CDTF">2026-05-26T08:11:49Z</dcterms:modified>
</cp:coreProperties>
</file>